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3\UGOVOR 20-200\J 207 23\"/>
    </mc:Choice>
  </mc:AlternateContent>
  <bookViews>
    <workbookView xWindow="-120" yWindow="-120" windowWidth="29040" windowHeight="15720"/>
  </bookViews>
  <sheets>
    <sheet name="OPĆI UVJETI" sheetId="2" r:id="rId1"/>
    <sheet name="NP Rijeka" sheetId="3" r:id="rId2"/>
    <sheet name="Nadstrešnica" sheetId="1" r:id="rId3"/>
    <sheet name="Rekapitulacija" sheetId="4" r:id="rId4"/>
  </sheets>
  <externalReferences>
    <externalReference r:id="rId5"/>
  </externalReferences>
  <definedNames>
    <definedName name="_xlnm.Print_Area" localSheetId="2">Nadstrešnica!$A$1:$F$47</definedName>
    <definedName name="_xlnm.Print_Area" localSheetId="1">'NP Rijeka'!$A$1:$F$71</definedName>
    <definedName name="_xlnm.Print_Area" localSheetId="0">'OPĆI UVJETI'!$A$1:$F$38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4" l="1"/>
  <c r="F7" i="4"/>
  <c r="F5" i="4"/>
  <c r="F9" i="4" s="1"/>
  <c r="F60" i="3"/>
  <c r="F56" i="3"/>
  <c r="F64" i="3" s="1"/>
  <c r="F48" i="3"/>
  <c r="F52" i="3" s="1"/>
  <c r="F39" i="3"/>
  <c r="F34" i="3"/>
  <c r="F44" i="3" s="1"/>
  <c r="F26" i="3"/>
  <c r="F21" i="3"/>
  <c r="F17" i="3"/>
  <c r="F13" i="3"/>
  <c r="F9" i="3"/>
  <c r="F30" i="3" s="1"/>
  <c r="F11" i="4" l="1"/>
  <c r="F13" i="4" s="1"/>
  <c r="G11" i="4"/>
  <c r="G13" i="4" s="1"/>
  <c r="F66" i="3"/>
  <c r="F67" i="3" l="1"/>
  <c r="F68" i="3" s="1"/>
  <c r="D31" i="1" l="1"/>
  <c r="F31" i="1" s="1"/>
  <c r="D19" i="1"/>
  <c r="F19" i="1" s="1"/>
  <c r="F10" i="1"/>
  <c r="F23" i="1" l="1"/>
  <c r="F27" i="1" s="1"/>
  <c r="F35" i="1" l="1"/>
  <c r="F15" i="1" l="1"/>
  <c r="F37" i="1" s="1"/>
  <c r="F38" i="1" s="1"/>
  <c r="F39" i="1" s="1"/>
</calcChain>
</file>

<file path=xl/sharedStrings.xml><?xml version="1.0" encoding="utf-8"?>
<sst xmlns="http://schemas.openxmlformats.org/spreadsheetml/2006/main" count="136" uniqueCount="106">
  <si>
    <t>Redni broj</t>
  </si>
  <si>
    <t>O p i s   r a d o v a</t>
  </si>
  <si>
    <t>Jedinica mjere</t>
  </si>
  <si>
    <t>Količina radova</t>
  </si>
  <si>
    <t>Jedinična cijena</t>
  </si>
  <si>
    <t>1.</t>
  </si>
  <si>
    <t>1.1.</t>
  </si>
  <si>
    <t>1.1.1.</t>
  </si>
  <si>
    <t>1.2.</t>
  </si>
  <si>
    <t>1.3.</t>
  </si>
  <si>
    <t>1.3.1.</t>
  </si>
  <si>
    <t>25% PDV-a</t>
  </si>
  <si>
    <t>Pripremni radovi i demontaže</t>
  </si>
  <si>
    <t>Opšavi</t>
  </si>
  <si>
    <t>Pripremni radovi i demontaže UKUPNO</t>
  </si>
  <si>
    <t>Završni radovi</t>
  </si>
  <si>
    <t>Građevinski otpad</t>
  </si>
  <si>
    <t>Utovar, transport i istovar građevinskog otpada na deponiju građevinskog otpada udaljenu do 25km.</t>
  </si>
  <si>
    <t>Završni radovi UKUPNO</t>
  </si>
  <si>
    <t>SVEUKUPNO</t>
  </si>
  <si>
    <r>
      <t>Obračun po m</t>
    </r>
    <r>
      <rPr>
        <vertAlign val="superscript"/>
        <sz val="11"/>
        <rFont val="Calibri"/>
        <family val="2"/>
        <charset val="238"/>
        <scheme val="minor"/>
      </rPr>
      <t>3</t>
    </r>
    <r>
      <rPr>
        <sz val="11"/>
        <rFont val="Calibri"/>
        <family val="2"/>
        <charset val="238"/>
        <scheme val="minor"/>
      </rPr>
      <t xml:space="preserve"> otpada u rastresitom stanju.</t>
    </r>
  </si>
  <si>
    <t>kompl</t>
  </si>
  <si>
    <t xml:space="preserve">Svi navedeni radovi u troškovniku moraju biti izvedeni u skladu sa pravilima struke, kvalitetno, u svemu prema opisu stavke, važećim zakonima, tehničkim propisima, normativima, te prema uputama projektanta, uz suglasnost nadzorog inženjera i investitora / naručitelja.
Izvođač je obavezan pridržavati se naloga projektanta i nadzornog inženjera, uz suglasnost investitora / naručitelja, a koji se odnose na izbor i obradu materijala, opreme i sl. i način izvedbe pojedinih detalja ukoliko isto već nije opisano u stavci troškovnika. Za sve materijale i opremu prije ugradnje izvođač je dužan tražiti suglasnost projektanta, nadzornog inženjera i investitora / naručitelja.
U slučaju da opis pojedine stavke nije dovoljno jasan izvođač / ponuđač je prije određivanja jedinične cijene za predmetnu stavku dužan uputiti upit investitoru / naručitelju, koji će upit proslijediti projektantu, te na osnovu dodatnog pojašnjenja projektanta istu jednoznačno odrediti. Također prije davanja ponude izvođač / ponuđač je obavezan izvršiti uvid u mjesto rada i sve specifičnosti namjeravanog zahvata.         
Jedinična cijena svake stavke sadrži troškove nabave, troškove transporta, utovara i istovara, dopreme na mjesto ugradnje, troškove strojeva, troškove djelatnika, režijske troškove, troškove osiguranja gradilišta, potrebne radne i zaštitne skele, sav potreban ugradbeni materijal, pomoćni materijal, sve predradnje, rad i završne radnje, te sav potrebni alat i opremu da se stavka izvrši u cijelosti, mjesto rada i okolina zaštiti i naknadno očisti, te dovede u stanje prije početka radova, a otpadni materijal kao posljedica radova ukloni i zbrine na odgovarajućem odlagalištu. 
Svi upotrebljeni i ugrađeni materijali i oprema moraju odgovarati prihvaćenim normama u Republici Hrvatskoj odnosno u Europskoj uniji. Isto se dokazuje izjavama o sukladnosti i potvrdama o sukladnosti.
Za navedene radove izvođač je dužan napraviti detaljan dinamički plan ( koji obuhvaća svaku stavku pojedinačno, početak i završetak radova ), te projekt privremene regulacije prometa koji će odobriti nadzorni inženjer i investitor / naručitelj, a koji će biti podloga za svakodnevnu organizaciju rada i regulaciju prometa. U jediničnim cijenama radova mora biti sadržana i cijena zaštite krovnih površina od prokišnjavanja tijekom cijelog vremena trajanja radova, sve do kompletnog dovršenja svih radova.      </t>
  </si>
  <si>
    <t>NP Rijeka</t>
  </si>
  <si>
    <t>Obračun po kompletu svjetlosne trake.</t>
  </si>
  <si>
    <t>svjetlosna traka 39 kom segmenata</t>
  </si>
  <si>
    <t xml:space="preserve">Svjetlosne trake demontaža </t>
  </si>
  <si>
    <t>Radovi na sanaciji</t>
  </si>
  <si>
    <t>1.2.1.</t>
  </si>
  <si>
    <t>1.2.2.</t>
  </si>
  <si>
    <t>Radovi na sanaciji UKUPNO</t>
  </si>
  <si>
    <t xml:space="preserve">Sanacija nadstrešnice - varijanta 2 </t>
  </si>
  <si>
    <t>Demontaža i odlaganje na gradilišnu deponiju udaljenu do 50m postojeće svjetlosne svjetlosne trake, odnosno svih modularnih segmenata ( 39 komada ukupne sklopljene dužine 56m, bez nastavnog vijenca ). Komplet sa svim potrebnim radom i materijalom za nesmentanu montažu pokrovnog lima.</t>
  </si>
  <si>
    <t>Nabava, krojenje, doprema i montaža opšavnog lima, od čeličnog lima, pocinčanog, zaštićenog temeljnom bojom i PE lak bojom, debljine 0,8mm nijanse boje kao pokrov, na spoju trapeznog lima i svjetlosnih traka Objekta kontrole naplate, komplet sa potrebnim brtvljenjem trajnoelastičnim kitom UV i termo stabilnim.</t>
  </si>
  <si>
    <t>Obračun po m2 opšava razvijene širine.</t>
  </si>
  <si>
    <t>m2</t>
  </si>
  <si>
    <t>Sanacija nadstrešnice varijanta 2 UKUPNO</t>
  </si>
  <si>
    <t>m3</t>
  </si>
  <si>
    <t>Pokrovni lim</t>
  </si>
  <si>
    <t xml:space="preserve">Nabava, doprema i ugradnja nisko profiliranog trapeznog pocinčanog čeličnog lima tip T40/183 sa UV otpornim završnim premazom u RAL tonu postojećeg pokrova, dužina komada 2500mm, debljina 1mm. Trapezno profilirani lim se za standardni nastavni vijenac svjetlosne trake ( drvena ispuna ) pričvršćuje u svakoj uvali sa samobušećim vijkom od površinski otvrdnutog čelika sa svrdlom i navojem dizajniranim za drvenu konstrukciju ( pocinčan, šesterokutna glava obojana, podloška od pocinčanog čelika i EPDM gumica ) dim. 4,8x60mm. Podužno na ležajnoj plohi ubaciti trajno elastičnu brtvenu traku širine 20mm, UV otpornu i termostabilnu. Šupljinu vala trapezno profiliranog lima ispuniti nisko ekspandirajućom poliuretanskom pjenom termostabilnom i UV otpornom.      </t>
  </si>
  <si>
    <t>Obračun po m2 tlorisne površine.</t>
  </si>
  <si>
    <t>U ______________, ____________ 2023.</t>
  </si>
  <si>
    <t>Za Ponuditelja:</t>
  </si>
  <si>
    <t>NP Zagreb istok</t>
  </si>
  <si>
    <t>OBJEKT KONTROLE NAPLATE NP RIJEKA</t>
  </si>
  <si>
    <t>Pripremni radovi</t>
  </si>
  <si>
    <t>Zaštitno radna skela - puna visina objekta</t>
  </si>
  <si>
    <t>m²</t>
  </si>
  <si>
    <t>Doprema, montaža, upotreba, demontaža i otprema zaštitno-radne skele uz rub sjevernog pročelja. Skela mora omogućavati nesmetan i siguran ulaz u prostor objekta kontrole naplate i tijekom izvođenja radova. Visina  do 9,10 m, širina do 1 m.</t>
  </si>
  <si>
    <t>Obračun m2.</t>
  </si>
  <si>
    <t>1.1.2.</t>
  </si>
  <si>
    <t>Zaštitno radna skela na terasi</t>
  </si>
  <si>
    <t>Doprema, montaža, upotreba, demontaža i otprema zaštitno-radne skele uz rub zapadnog i istočnog pročelja na način da se skela postavlja na terasu niže etaže, odnostno kata.   Skela mora omogućavati nesmetan i siguran izlaz na terasu. U cijenu uključeno postavljanje zaštitnih dasaka na pod terase kako se nebi oštetila postojeća hidroizolacija terase.  Visina skele do 5,10 m, širina do 1 m.</t>
  </si>
  <si>
    <t>1.1.3.</t>
  </si>
  <si>
    <t>Priprema površine za postavljanje sustava hidroizolacije.</t>
  </si>
  <si>
    <r>
      <t>m</t>
    </r>
    <r>
      <rPr>
        <sz val="11"/>
        <rFont val="Calibri"/>
        <family val="2"/>
        <charset val="238"/>
      </rPr>
      <t>²</t>
    </r>
  </si>
  <si>
    <t xml:space="preserve">Uklanjanje masnoće, prljavštine, samoljepljivih bitumenskih traka i sl. sa površina na koje će se nanijeti sustav hidroizolacije. Stavka obuhvaća utovar i odvoz otpadnog materijala u vrećama na deponiju udaljenu do 25 km. </t>
  </si>
  <si>
    <r>
      <t>Obračun po m</t>
    </r>
    <r>
      <rPr>
        <sz val="11"/>
        <rFont val="Calibri"/>
        <family val="2"/>
        <charset val="238"/>
      </rPr>
      <t>²</t>
    </r>
    <r>
      <rPr>
        <sz val="11"/>
        <rFont val="Calibri"/>
        <family val="2"/>
        <charset val="238"/>
        <scheme val="minor"/>
      </rPr>
      <t xml:space="preserve"> obrađene metalne površine.</t>
    </r>
  </si>
  <si>
    <t>1.1.4.</t>
  </si>
  <si>
    <t>Priprema površine za brtvljenje</t>
  </si>
  <si>
    <t>m'</t>
  </si>
  <si>
    <t xml:space="preserve">Uklanjanje masnoće, prljavštine, oksidiranih slojeva, oštećenih dijelova brtvi i sl. sa površina na koje će se nanijeti primer i masa za brtvljenje. Stavka obuhvaća i obostrano ljepljenje zaštitne krep trake sa obje strane spoja koji se brtvi, te njeno uklanjanje i utovar i odvoz otpadnog materijala u vrećama na deponiju udaljenu do 25 km. </t>
  </si>
  <si>
    <t>Priprema površina za brtvljenje –spoj fasadne obloge i bočnih opšava. Radna skela obračunata u stavkama 1.1.1. i 1.1.2. U cijenu uključen sav rad i materijal do potpune gotovosti i funkcionalnosti stavke.</t>
  </si>
  <si>
    <t>Obračun po m' obrađenog spoja</t>
  </si>
  <si>
    <t>1.1.5.</t>
  </si>
  <si>
    <t>Popunjavanje šupljina ekspandirajućom pjenom</t>
  </si>
  <si>
    <t>Nabava, doprema materijala i izvođenje radova popunjavanja postojećih šupljina opšava utopljenog oluka ekspandirajućom pjenom kompatibilnom sa predviđenom hidroizolacijom. Radna skela obračunata u stavkama 1.1.1. i 1.1.2. U cijenu uključen sav rad i materijal do potpune gotovosti i funkcionalnosti stavke.</t>
  </si>
  <si>
    <t>Pripremni radovi UKUPNO</t>
  </si>
  <si>
    <t>Izolaterski radovi</t>
  </si>
  <si>
    <t>Brtvljenje limenih opšava.</t>
  </si>
  <si>
    <t>Nabava, doprema materijala i izvođenje radova brtvljenja postojećih opšava trajnoelastičnim termostabilnim i UV otpornim kitom. Radna skela obračunata u stavkama 1.1.1. i 1.1.2. U cijenu uključen sav rad i materijal do potpune gotovosti i funkcionalnosti stavke.</t>
  </si>
  <si>
    <t>Brtvljenje limenih opšava trajnoelastičnim termostabilnim i UV otpornim kitom na spoju opšava i fasadne obloge – bočni opšavi (detalj A i D) te sjeverno pročelje (detalj E)</t>
  </si>
  <si>
    <t>Hidroizolacija utopljenog oluka, očnih opšava, opšava svjetlosnih traka, opšava na prijelazu krovnih ploha različitih nagib te preklopa ploča trapeznog profiliranog lima, sve prema detaljima A, B, C, D I E.</t>
  </si>
  <si>
    <t xml:space="preserve">Dobava i postava sustava jednokomponentnog završnog bijelog poliuretanskog UV stabilnog hidroizolacijskog sustava. Karakteristike: klase min. W2-S-P4-TL3-TH4 (prema ETAG 005-8), klase Bkrov(t1) (EN13501- 1 ili jednakovrijedan), gustoća : min. 1.42 kg/L, udio suhe tvari (težinski): min. 80%, izduženje pri slomu, nearmirano : min. 180%, vlačna čvrstoća: min. 4.5 MPa. Premaz se armiran sa namjenskim staklenim voalom 40 g/m2. Premaz se aplicira na očišćenu metalnu površinu sa proizvodom kao Sika Aktivator 205 i obrađenu sa temeljnim premazom proizvodom kao Sikalastic Metal Primer.  Svi proizvodi moraju biti u sustavu istog proizvođača materijala. Radove izvesti prema uputama proizvođača materijala. </t>
  </si>
  <si>
    <t>Proizvodi tipa kao Sikafloor 612 bijeli, Sika Aktivator 205,  Sikalastic Metal Primer ili jednakovrijedni. Ponuđeni proizvodi_____________________________________________________________________________________________________________________ ponuđeni proizvođač _________________________________________</t>
  </si>
  <si>
    <r>
      <t>Obračun po m</t>
    </r>
    <r>
      <rPr>
        <sz val="11"/>
        <rFont val="Calibri"/>
        <family val="2"/>
        <charset val="238"/>
      </rPr>
      <t>²</t>
    </r>
    <r>
      <rPr>
        <sz val="11"/>
        <rFont val="Calibri"/>
        <family val="2"/>
        <charset val="238"/>
        <scheme val="minor"/>
      </rPr>
      <t xml:space="preserve"> obrađene površine.</t>
    </r>
  </si>
  <si>
    <t>Izolaterski radovi UKUPNO</t>
  </si>
  <si>
    <t xml:space="preserve">Limarski radovi </t>
  </si>
  <si>
    <t>Učvršćenje postojećih opšava</t>
  </si>
  <si>
    <t>Nabava, doprema i izvođenje radova na pričvršćenju postojećih bočnih opšava i opšavi svjetlosnih traka krova vijcima na svakih 50 cm. Cijena uključuje sav rad i materijal do potpune gotovosti i funkcionalnosti stavke.</t>
  </si>
  <si>
    <t xml:space="preserve">Obračun po m' učvršćenog opšava. </t>
  </si>
  <si>
    <t>Limarski radovi UKUPNO</t>
  </si>
  <si>
    <t>1.4.</t>
  </si>
  <si>
    <t>Ličilački radovi</t>
  </si>
  <si>
    <t>1.4.1.</t>
  </si>
  <si>
    <t>Bojanje zidova kata.</t>
  </si>
  <si>
    <t xml:space="preserve">Bojanje zidova na mjestima oštećenja od prodora vlage poludisperzivnom bijelom bojom u dva premaza sa svim potrebnim predradnjama- uklanjanje oštećenog sloja boje i gleta, dvokratnim gletanjem, brušenjem i otprašivanjem. Komplet sa pokretnom radnom skelom za visinu prostorija od 276-353 cm. </t>
  </si>
  <si>
    <t>Obračun po m² obojanih zidova.</t>
  </si>
  <si>
    <t>1.4.2.</t>
  </si>
  <si>
    <t>Bojanje stropova kata.</t>
  </si>
  <si>
    <t>Bojanje stropova na mjestima oštećenja od prodora vlage poludisperzivnom bijelom bojom u dva premaza sa svim potrebnim predradnjama -uklanjanje oštećenog sloja boje i gleta, dvokratnim gletanjem, brušenjem i otprašivanjem. Komplet sa pokretnom radnom skelom za visinu prostorija od 276 - 320 cm te prostorije visine 276 - 353 cm</t>
  </si>
  <si>
    <t>Obračun po m² obojanih stropova.</t>
  </si>
  <si>
    <t>Ličilački radovi UKUPNO</t>
  </si>
  <si>
    <t>OBJEKT KONTROLE NAPLATE NP RIJEKA UKUPNO</t>
  </si>
  <si>
    <t>Upravni objekt SVEUKUPNO</t>
  </si>
  <si>
    <t>U ____________________, ____________ 2023.</t>
  </si>
  <si>
    <t>Sanacija nadstrešnice i krovišta na NP Rijeka na AC A6 Bosiljevo - Rijeka</t>
  </si>
  <si>
    <t>SVEUKUPNA REKAPITULACIJA</t>
  </si>
  <si>
    <t>2.</t>
  </si>
  <si>
    <t>Sanacija nadstrešnice</t>
  </si>
  <si>
    <t>UKUPNO</t>
  </si>
  <si>
    <t>25% PDV</t>
  </si>
  <si>
    <t>Projektant</t>
  </si>
  <si>
    <t>Želimir Magjer, dipl.ing.građ.</t>
  </si>
  <si>
    <t>Ukupna cijena (EUR)</t>
  </si>
  <si>
    <t>Opći uvjeti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</si>
</sst>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k_n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sz val="11"/>
      <name val="Calibri"/>
      <family val="2"/>
      <charset val="238"/>
    </font>
    <font>
      <sz val="13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5" xfId="0" applyBorder="1"/>
    <xf numFmtId="4" fontId="0" fillId="0" borderId="6" xfId="0" applyNumberFormat="1" applyBorder="1" applyAlignment="1">
      <alignment horizontal="center"/>
    </xf>
    <xf numFmtId="0" fontId="0" fillId="0" borderId="3" xfId="0" applyBorder="1" applyAlignment="1">
      <alignment vertical="top" wrapText="1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4" fontId="2" fillId="2" borderId="9" xfId="0" applyNumberFormat="1" applyFont="1" applyFill="1" applyBorder="1"/>
    <xf numFmtId="4" fontId="2" fillId="2" borderId="5" xfId="0" applyNumberFormat="1" applyFont="1" applyFill="1" applyBorder="1"/>
    <xf numFmtId="4" fontId="2" fillId="0" borderId="15" xfId="0" applyNumberFormat="1" applyFont="1" applyBorder="1"/>
    <xf numFmtId="0" fontId="0" fillId="0" borderId="6" xfId="0" applyBorder="1" applyAlignment="1">
      <alignment horizontal="center" vertical="top"/>
    </xf>
    <xf numFmtId="0" fontId="4" fillId="0" borderId="3" xfId="0" applyFont="1" applyBorder="1"/>
    <xf numFmtId="0" fontId="4" fillId="0" borderId="5" xfId="0" applyFont="1" applyBorder="1"/>
    <xf numFmtId="0" fontId="5" fillId="0" borderId="3" xfId="0" applyFont="1" applyBorder="1"/>
    <xf numFmtId="0" fontId="5" fillId="0" borderId="4" xfId="0" applyFont="1" applyBorder="1"/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7" fillId="0" borderId="2" xfId="0" applyFont="1" applyBorder="1"/>
    <xf numFmtId="0" fontId="7" fillId="0" borderId="3" xfId="0" applyFont="1" applyBorder="1"/>
    <xf numFmtId="0" fontId="8" fillId="2" borderId="3" xfId="0" applyFont="1" applyFill="1" applyBorder="1"/>
    <xf numFmtId="0" fontId="7" fillId="2" borderId="3" xfId="0" applyFont="1" applyFill="1" applyBorder="1"/>
    <xf numFmtId="0" fontId="6" fillId="2" borderId="3" xfId="0" applyFont="1" applyFill="1" applyBorder="1"/>
    <xf numFmtId="0" fontId="7" fillId="0" borderId="4" xfId="0" applyFont="1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4" fontId="7" fillId="0" borderId="6" xfId="0" applyNumberFormat="1" applyFont="1" applyBorder="1" applyAlignment="1">
      <alignment horizontal="center"/>
    </xf>
    <xf numFmtId="0" fontId="7" fillId="2" borderId="3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/>
    </xf>
    <xf numFmtId="0" fontId="7" fillId="0" borderId="6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0" fontId="7" fillId="0" borderId="17" xfId="0" applyFont="1" applyBorder="1" applyAlignment="1">
      <alignment horizontal="center"/>
    </xf>
    <xf numFmtId="0" fontId="7" fillId="0" borderId="4" xfId="0" applyFont="1" applyBorder="1" applyAlignment="1">
      <alignment horizontal="center" vertical="top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/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vertical="top" wrapText="1"/>
    </xf>
    <xf numFmtId="4" fontId="7" fillId="0" borderId="3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6" xfId="0" applyFont="1" applyBorder="1"/>
    <xf numFmtId="0" fontId="10" fillId="2" borderId="5" xfId="0" applyFont="1" applyFill="1" applyBorder="1" applyAlignment="1">
      <alignment horizontal="center" vertical="top"/>
    </xf>
    <xf numFmtId="0" fontId="8" fillId="2" borderId="5" xfId="0" applyFont="1" applyFill="1" applyBorder="1" applyAlignment="1">
      <alignment wrapText="1"/>
    </xf>
    <xf numFmtId="0" fontId="10" fillId="0" borderId="13" xfId="0" applyFont="1" applyBorder="1" applyAlignment="1">
      <alignment horizontal="center" vertical="top"/>
    </xf>
    <xf numFmtId="0" fontId="8" fillId="0" borderId="1" xfId="0" applyFont="1" applyBorder="1"/>
    <xf numFmtId="0" fontId="7" fillId="2" borderId="7" xfId="0" applyFont="1" applyFill="1" applyBorder="1" applyAlignment="1">
      <alignment horizontal="center" vertical="top"/>
    </xf>
    <xf numFmtId="0" fontId="8" fillId="2" borderId="10" xfId="0" applyFont="1" applyFill="1" applyBorder="1" applyAlignment="1">
      <alignment wrapText="1"/>
    </xf>
    <xf numFmtId="0" fontId="10" fillId="2" borderId="11" xfId="0" applyFont="1" applyFill="1" applyBorder="1" applyAlignment="1">
      <alignment horizontal="center"/>
    </xf>
    <xf numFmtId="0" fontId="10" fillId="2" borderId="8" xfId="0" applyFont="1" applyFill="1" applyBorder="1"/>
    <xf numFmtId="0" fontId="10" fillId="2" borderId="12" xfId="0" applyFont="1" applyFill="1" applyBorder="1"/>
    <xf numFmtId="0" fontId="0" fillId="0" borderId="0" xfId="0" applyAlignment="1">
      <alignment horizontal="left" vertical="top"/>
    </xf>
    <xf numFmtId="4" fontId="7" fillId="0" borderId="3" xfId="0" applyNumberFormat="1" applyFont="1" applyBorder="1" applyAlignment="1">
      <alignment horizontal="right"/>
    </xf>
    <xf numFmtId="4" fontId="7" fillId="0" borderId="4" xfId="0" applyNumberFormat="1" applyFont="1" applyBorder="1" applyAlignment="1">
      <alignment horizontal="right"/>
    </xf>
    <xf numFmtId="0" fontId="9" fillId="0" borderId="3" xfId="0" applyFont="1" applyBorder="1" applyAlignment="1">
      <alignment vertical="top" wrapText="1"/>
    </xf>
    <xf numFmtId="0" fontId="0" fillId="0" borderId="3" xfId="0" applyBorder="1" applyAlignment="1">
      <alignment wrapText="1"/>
    </xf>
    <xf numFmtId="4" fontId="0" fillId="0" borderId="3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6" xfId="0" applyBorder="1" applyAlignment="1">
      <alignment horizontal="right"/>
    </xf>
    <xf numFmtId="4" fontId="0" fillId="0" borderId="3" xfId="0" applyNumberFormat="1" applyBorder="1" applyAlignment="1">
      <alignment horizontal="right"/>
    </xf>
    <xf numFmtId="4" fontId="0" fillId="0" borderId="4" xfId="0" applyNumberFormat="1" applyBorder="1" applyAlignment="1">
      <alignment horizontal="right"/>
    </xf>
    <xf numFmtId="4" fontId="1" fillId="2" borderId="3" xfId="0" applyNumberFormat="1" applyFont="1" applyFill="1" applyBorder="1" applyAlignment="1">
      <alignment horizontal="right"/>
    </xf>
    <xf numFmtId="4" fontId="1" fillId="0" borderId="3" xfId="0" applyNumberFormat="1" applyFont="1" applyBorder="1" applyAlignment="1">
      <alignment horizontal="right"/>
    </xf>
    <xf numFmtId="4" fontId="1" fillId="0" borderId="4" xfId="0" applyNumberFormat="1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4" fontId="7" fillId="0" borderId="6" xfId="0" applyNumberFormat="1" applyFont="1" applyBorder="1" applyAlignment="1">
      <alignment horizontal="right"/>
    </xf>
    <xf numFmtId="0" fontId="7" fillId="2" borderId="3" xfId="0" applyFont="1" applyFill="1" applyBorder="1" applyAlignment="1">
      <alignment horizontal="right"/>
    </xf>
    <xf numFmtId="4" fontId="7" fillId="2" borderId="3" xfId="0" applyNumberFormat="1" applyFont="1" applyFill="1" applyBorder="1" applyAlignment="1">
      <alignment horizontal="right"/>
    </xf>
    <xf numFmtId="4" fontId="0" fillId="2" borderId="3" xfId="0" applyNumberFormat="1" applyFill="1" applyBorder="1" applyAlignment="1">
      <alignment horizontal="right"/>
    </xf>
    <xf numFmtId="0" fontId="0" fillId="3" borderId="4" xfId="0" applyFill="1" applyBorder="1" applyAlignment="1">
      <alignment wrapText="1"/>
    </xf>
    <xf numFmtId="4" fontId="0" fillId="0" borderId="3" xfId="0" applyNumberFormat="1" applyBorder="1"/>
    <xf numFmtId="0" fontId="0" fillId="0" borderId="18" xfId="0" applyBorder="1"/>
    <xf numFmtId="0" fontId="0" fillId="0" borderId="5" xfId="0" applyBorder="1" applyAlignment="1">
      <alignment horizontal="right"/>
    </xf>
    <xf numFmtId="0" fontId="0" fillId="0" borderId="6" xfId="0" applyBorder="1" applyAlignment="1">
      <alignment wrapText="1"/>
    </xf>
    <xf numFmtId="0" fontId="0" fillId="0" borderId="0" xfId="0"/>
    <xf numFmtId="0" fontId="8" fillId="4" borderId="3" xfId="0" applyFont="1" applyFill="1" applyBorder="1" applyAlignment="1">
      <alignment horizontal="center" vertical="top"/>
    </xf>
    <xf numFmtId="0" fontId="8" fillId="4" borderId="3" xfId="0" applyFont="1" applyFill="1" applyBorder="1"/>
    <xf numFmtId="0" fontId="7" fillId="4" borderId="3" xfId="0" applyFont="1" applyFill="1" applyBorder="1" applyAlignment="1">
      <alignment horizontal="center"/>
    </xf>
    <xf numFmtId="0" fontId="7" fillId="4" borderId="3" xfId="0" applyFont="1" applyFill="1" applyBorder="1"/>
    <xf numFmtId="0" fontId="12" fillId="2" borderId="3" xfId="0" applyFont="1" applyFill="1" applyBorder="1"/>
    <xf numFmtId="0" fontId="7" fillId="0" borderId="5" xfId="0" applyFont="1" applyBorder="1" applyAlignment="1">
      <alignment horizontal="center" vertical="top"/>
    </xf>
    <xf numFmtId="0" fontId="6" fillId="0" borderId="5" xfId="0" applyFont="1" applyBorder="1"/>
    <xf numFmtId="0" fontId="7" fillId="0" borderId="5" xfId="0" applyFont="1" applyBorder="1" applyAlignment="1">
      <alignment horizontal="center"/>
    </xf>
    <xf numFmtId="4" fontId="7" fillId="0" borderId="5" xfId="0" applyNumberFormat="1" applyFont="1" applyBorder="1" applyAlignment="1">
      <alignment horizontal="center"/>
    </xf>
    <xf numFmtId="4" fontId="7" fillId="0" borderId="5" xfId="0" applyNumberFormat="1" applyFont="1" applyBorder="1"/>
    <xf numFmtId="0" fontId="4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4" fillId="0" borderId="6" xfId="0" applyFont="1" applyBorder="1" applyAlignment="1">
      <alignment horizontal="center" vertical="top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6" fillId="0" borderId="6" xfId="0" applyFont="1" applyBorder="1" applyAlignment="1">
      <alignment wrapText="1"/>
    </xf>
    <xf numFmtId="0" fontId="7" fillId="0" borderId="6" xfId="0" applyFont="1" applyBorder="1" applyAlignment="1">
      <alignment horizontal="center"/>
    </xf>
    <xf numFmtId="4" fontId="7" fillId="0" borderId="6" xfId="0" applyNumberFormat="1" applyFont="1" applyBorder="1"/>
    <xf numFmtId="0" fontId="4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center"/>
    </xf>
    <xf numFmtId="4" fontId="4" fillId="0" borderId="3" xfId="0" applyNumberFormat="1" applyFont="1" applyBorder="1" applyAlignment="1">
      <alignment horizontal="center"/>
    </xf>
    <xf numFmtId="4" fontId="4" fillId="0" borderId="3" xfId="0" applyNumberFormat="1" applyFont="1" applyBorder="1"/>
    <xf numFmtId="4" fontId="6" fillId="2" borderId="3" xfId="0" applyNumberFormat="1" applyFont="1" applyFill="1" applyBorder="1"/>
    <xf numFmtId="4" fontId="5" fillId="0" borderId="3" xfId="0" applyNumberFormat="1" applyFont="1" applyBorder="1"/>
    <xf numFmtId="4" fontId="5" fillId="0" borderId="4" xfId="0" applyNumberFormat="1" applyFont="1" applyBorder="1"/>
    <xf numFmtId="0" fontId="4" fillId="0" borderId="16" xfId="0" applyFont="1" applyBorder="1" applyAlignment="1">
      <alignment horizontal="center" vertical="top"/>
    </xf>
    <xf numFmtId="0" fontId="4" fillId="0" borderId="17" xfId="0" applyFont="1" applyBorder="1" applyAlignment="1">
      <alignment horizontal="center"/>
    </xf>
    <xf numFmtId="4" fontId="5" fillId="0" borderId="5" xfId="0" applyNumberFormat="1" applyFont="1" applyBorder="1"/>
    <xf numFmtId="0" fontId="6" fillId="0" borderId="6" xfId="0" applyFont="1" applyBorder="1" applyAlignment="1">
      <alignment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4" fontId="5" fillId="0" borderId="6" xfId="0" applyNumberFormat="1" applyFont="1" applyBorder="1"/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center" vertical="top"/>
    </xf>
    <xf numFmtId="14" fontId="7" fillId="0" borderId="6" xfId="0" applyNumberFormat="1" applyFont="1" applyBorder="1" applyAlignment="1">
      <alignment horizontal="center" vertical="center"/>
    </xf>
    <xf numFmtId="4" fontId="7" fillId="0" borderId="3" xfId="0" applyNumberFormat="1" applyFont="1" applyBorder="1"/>
    <xf numFmtId="4" fontId="7" fillId="0" borderId="4" xfId="0" applyNumberFormat="1" applyFont="1" applyBorder="1"/>
    <xf numFmtId="0" fontId="4" fillId="0" borderId="3" xfId="0" applyFont="1" applyBorder="1" applyAlignment="1">
      <alignment horizontal="center" vertical="center"/>
    </xf>
    <xf numFmtId="0" fontId="0" fillId="2" borderId="3" xfId="0" applyFill="1" applyBorder="1"/>
    <xf numFmtId="4" fontId="1" fillId="2" borderId="3" xfId="0" applyNumberFormat="1" applyFont="1" applyFill="1" applyBorder="1"/>
    <xf numFmtId="0" fontId="12" fillId="2" borderId="5" xfId="0" applyFont="1" applyFill="1" applyBorder="1" applyAlignment="1">
      <alignment wrapText="1"/>
    </xf>
    <xf numFmtId="0" fontId="10" fillId="0" borderId="19" xfId="0" applyFont="1" applyBorder="1" applyAlignment="1">
      <alignment horizontal="center" vertical="top"/>
    </xf>
    <xf numFmtId="0" fontId="8" fillId="0" borderId="6" xfId="0" applyFont="1" applyBorder="1"/>
    <xf numFmtId="4" fontId="2" fillId="0" borderId="20" xfId="0" applyNumberFormat="1" applyFont="1" applyBorder="1"/>
    <xf numFmtId="0" fontId="7" fillId="2" borderId="21" xfId="0" applyFont="1" applyFill="1" applyBorder="1" applyAlignment="1">
      <alignment horizontal="center" vertical="top"/>
    </xf>
    <xf numFmtId="0" fontId="10" fillId="2" borderId="21" xfId="0" applyFont="1" applyFill="1" applyBorder="1" applyAlignment="1">
      <alignment horizontal="center"/>
    </xf>
    <xf numFmtId="0" fontId="10" fillId="2" borderId="22" xfId="0" applyFont="1" applyFill="1" applyBorder="1"/>
    <xf numFmtId="0" fontId="10" fillId="2" borderId="23" xfId="0" applyFont="1" applyFill="1" applyBorder="1"/>
    <xf numFmtId="4" fontId="2" fillId="2" borderId="23" xfId="0" applyNumberFormat="1" applyFont="1" applyFill="1" applyBorder="1"/>
    <xf numFmtId="2" fontId="0" fillId="0" borderId="0" xfId="0" applyNumberFormat="1"/>
    <xf numFmtId="0" fontId="0" fillId="2" borderId="0" xfId="0" applyFill="1" applyBorder="1"/>
    <xf numFmtId="0" fontId="0" fillId="0" borderId="0" xfId="0" applyBorder="1"/>
    <xf numFmtId="0" fontId="8" fillId="2" borderId="0" xfId="0" applyFont="1" applyFill="1" applyBorder="1" applyAlignment="1">
      <alignment horizontal="center" vertical="top"/>
    </xf>
    <xf numFmtId="4" fontId="2" fillId="2" borderId="17" xfId="0" applyNumberFormat="1" applyFont="1" applyFill="1" applyBorder="1"/>
    <xf numFmtId="164" fontId="2" fillId="2" borderId="0" xfId="0" applyNumberFormat="1" applyFont="1" applyFill="1" applyBorder="1"/>
    <xf numFmtId="0" fontId="2" fillId="2" borderId="0" xfId="0" applyFont="1" applyFill="1" applyBorder="1"/>
    <xf numFmtId="4" fontId="2" fillId="2" borderId="0" xfId="0" applyNumberFormat="1" applyFont="1" applyFill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0" fillId="0" borderId="0" xfId="0"/>
    <xf numFmtId="0" fontId="10" fillId="2" borderId="5" xfId="0" applyFont="1" applyFill="1" applyBorder="1"/>
    <xf numFmtId="0" fontId="10" fillId="0" borderId="19" xfId="0" applyFont="1" applyBorder="1"/>
    <xf numFmtId="0" fontId="10" fillId="0" borderId="18" xfId="0" applyFont="1" applyBorder="1"/>
    <xf numFmtId="0" fontId="10" fillId="0" borderId="13" xfId="0" applyFont="1" applyBorder="1"/>
    <xf numFmtId="0" fontId="10" fillId="0" borderId="14" xfId="0" applyFont="1" applyBorder="1"/>
    <xf numFmtId="0" fontId="8" fillId="2" borderId="0" xfId="0" applyFont="1" applyFill="1" applyBorder="1" applyAlignment="1">
      <alignment horizontal="center" vertical="top"/>
    </xf>
    <xf numFmtId="0" fontId="0" fillId="0" borderId="0" xfId="0" applyBorder="1" applyAlignment="1"/>
    <xf numFmtId="0" fontId="0" fillId="0" borderId="17" xfId="0" applyBorder="1" applyAlignment="1"/>
    <xf numFmtId="0" fontId="10" fillId="2" borderId="0" xfId="0" applyFont="1" applyFill="1" applyBorder="1"/>
    <xf numFmtId="0" fontId="10" fillId="2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jandric/Desktop/2023/Sanacija%20krovi&#353;ta%20solane%20i%20upravne%20zgrade%20u%20COKP%20&#268;avle/COKP%20&#268;avle%20zbirni_tro&#353;kovnik%20EU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ĆI UVJETI"/>
      <sheetName val="Upravna zgrada"/>
      <sheetName val="Zgrada Solane"/>
      <sheetName val="Sveukupna rekapitulacija"/>
    </sheetNames>
    <sheetDataSet>
      <sheetData sheetId="0"/>
      <sheetData sheetId="1">
        <row r="141">
          <cell r="F141">
            <v>633742.95400000003</v>
          </cell>
        </row>
      </sheetData>
      <sheetData sheetId="2">
        <row r="109">
          <cell r="F109">
            <v>530995.93500000006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zoomScaleNormal="100" workbookViewId="0">
      <selection sqref="A1:F1"/>
    </sheetView>
  </sheetViews>
  <sheetFormatPr defaultRowHeight="15" x14ac:dyDescent="0.25"/>
  <cols>
    <col min="1" max="1" width="6.7109375" customWidth="1"/>
    <col min="2" max="2" width="40.7109375" customWidth="1"/>
  </cols>
  <sheetData>
    <row r="1" spans="1:6" ht="34.5" customHeight="1" x14ac:dyDescent="0.25">
      <c r="A1" s="160" t="s">
        <v>105</v>
      </c>
      <c r="B1" s="160"/>
      <c r="C1" s="161"/>
      <c r="D1" s="161"/>
      <c r="E1" s="161"/>
      <c r="F1" s="161"/>
    </row>
    <row r="2" spans="1:6" ht="24.95" customHeight="1" x14ac:dyDescent="0.25">
      <c r="B2" s="159" t="s">
        <v>22</v>
      </c>
      <c r="C2" s="159"/>
      <c r="D2" s="159"/>
      <c r="E2" s="159"/>
      <c r="F2" s="159"/>
    </row>
    <row r="3" spans="1:6" x14ac:dyDescent="0.25">
      <c r="B3" s="159"/>
      <c r="C3" s="159"/>
      <c r="D3" s="159"/>
      <c r="E3" s="159"/>
      <c r="F3" s="159"/>
    </row>
    <row r="4" spans="1:6" x14ac:dyDescent="0.25">
      <c r="B4" s="159"/>
      <c r="C4" s="159"/>
      <c r="D4" s="159"/>
      <c r="E4" s="159"/>
      <c r="F4" s="159"/>
    </row>
    <row r="5" spans="1:6" x14ac:dyDescent="0.25">
      <c r="B5" s="159"/>
      <c r="C5" s="159"/>
      <c r="D5" s="159"/>
      <c r="E5" s="159"/>
      <c r="F5" s="159"/>
    </row>
    <row r="6" spans="1:6" x14ac:dyDescent="0.25">
      <c r="B6" s="159"/>
      <c r="C6" s="159"/>
      <c r="D6" s="159"/>
      <c r="E6" s="159"/>
      <c r="F6" s="159"/>
    </row>
    <row r="7" spans="1:6" x14ac:dyDescent="0.25">
      <c r="B7" s="159"/>
      <c r="C7" s="159"/>
      <c r="D7" s="159"/>
      <c r="E7" s="159"/>
      <c r="F7" s="159"/>
    </row>
    <row r="8" spans="1:6" x14ac:dyDescent="0.25">
      <c r="B8" s="159"/>
      <c r="C8" s="159"/>
      <c r="D8" s="159"/>
      <c r="E8" s="159"/>
      <c r="F8" s="159"/>
    </row>
    <row r="9" spans="1:6" x14ac:dyDescent="0.25">
      <c r="B9" s="159"/>
      <c r="C9" s="159"/>
      <c r="D9" s="159"/>
      <c r="E9" s="159"/>
      <c r="F9" s="159"/>
    </row>
    <row r="10" spans="1:6" x14ac:dyDescent="0.25">
      <c r="B10" s="159"/>
      <c r="C10" s="159"/>
      <c r="D10" s="159"/>
      <c r="E10" s="159"/>
      <c r="F10" s="159"/>
    </row>
    <row r="11" spans="1:6" x14ac:dyDescent="0.25">
      <c r="B11" s="159"/>
      <c r="C11" s="159"/>
      <c r="D11" s="159"/>
      <c r="E11" s="159"/>
      <c r="F11" s="159"/>
    </row>
    <row r="12" spans="1:6" x14ac:dyDescent="0.25">
      <c r="B12" s="159"/>
      <c r="C12" s="159"/>
      <c r="D12" s="159"/>
      <c r="E12" s="159"/>
      <c r="F12" s="159"/>
    </row>
    <row r="13" spans="1:6" x14ac:dyDescent="0.25">
      <c r="B13" s="159"/>
      <c r="C13" s="159"/>
      <c r="D13" s="159"/>
      <c r="E13" s="159"/>
      <c r="F13" s="159"/>
    </row>
    <row r="14" spans="1:6" x14ac:dyDescent="0.25">
      <c r="B14" s="159"/>
      <c r="C14" s="159"/>
      <c r="D14" s="159"/>
      <c r="E14" s="159"/>
      <c r="F14" s="159"/>
    </row>
    <row r="15" spans="1:6" x14ac:dyDescent="0.25">
      <c r="B15" s="159"/>
      <c r="C15" s="159"/>
      <c r="D15" s="159"/>
      <c r="E15" s="159"/>
      <c r="F15" s="159"/>
    </row>
    <row r="16" spans="1:6" x14ac:dyDescent="0.25">
      <c r="B16" s="159"/>
      <c r="C16" s="159"/>
      <c r="D16" s="159"/>
      <c r="E16" s="159"/>
      <c r="F16" s="159"/>
    </row>
    <row r="17" spans="2:6" x14ac:dyDescent="0.25">
      <c r="B17" s="159"/>
      <c r="C17" s="159"/>
      <c r="D17" s="159"/>
      <c r="E17" s="159"/>
      <c r="F17" s="159"/>
    </row>
    <row r="18" spans="2:6" x14ac:dyDescent="0.25">
      <c r="B18" s="159"/>
      <c r="C18" s="159"/>
      <c r="D18" s="159"/>
      <c r="E18" s="159"/>
      <c r="F18" s="159"/>
    </row>
    <row r="19" spans="2:6" x14ac:dyDescent="0.25">
      <c r="B19" s="159"/>
      <c r="C19" s="159"/>
      <c r="D19" s="159"/>
      <c r="E19" s="159"/>
      <c r="F19" s="159"/>
    </row>
    <row r="20" spans="2:6" x14ac:dyDescent="0.25">
      <c r="B20" s="159"/>
      <c r="C20" s="159"/>
      <c r="D20" s="159"/>
      <c r="E20" s="159"/>
      <c r="F20" s="159"/>
    </row>
    <row r="21" spans="2:6" x14ac:dyDescent="0.25">
      <c r="B21" s="159"/>
      <c r="C21" s="159"/>
      <c r="D21" s="159"/>
      <c r="E21" s="159"/>
      <c r="F21" s="159"/>
    </row>
    <row r="22" spans="2:6" x14ac:dyDescent="0.25">
      <c r="B22" s="159"/>
      <c r="C22" s="159"/>
      <c r="D22" s="159"/>
      <c r="E22" s="159"/>
      <c r="F22" s="159"/>
    </row>
    <row r="23" spans="2:6" x14ac:dyDescent="0.25">
      <c r="B23" s="159"/>
      <c r="C23" s="159"/>
      <c r="D23" s="159"/>
      <c r="E23" s="159"/>
      <c r="F23" s="159"/>
    </row>
    <row r="24" spans="2:6" x14ac:dyDescent="0.25">
      <c r="B24" s="159"/>
      <c r="C24" s="159"/>
      <c r="D24" s="159"/>
      <c r="E24" s="159"/>
      <c r="F24" s="159"/>
    </row>
    <row r="25" spans="2:6" x14ac:dyDescent="0.25">
      <c r="B25" s="159"/>
      <c r="C25" s="159"/>
      <c r="D25" s="159"/>
      <c r="E25" s="159"/>
      <c r="F25" s="159"/>
    </row>
    <row r="26" spans="2:6" x14ac:dyDescent="0.25">
      <c r="B26" s="159"/>
      <c r="C26" s="159"/>
      <c r="D26" s="159"/>
      <c r="E26" s="159"/>
      <c r="F26" s="159"/>
    </row>
    <row r="27" spans="2:6" x14ac:dyDescent="0.25">
      <c r="B27" s="159"/>
      <c r="C27" s="159"/>
      <c r="D27" s="159"/>
      <c r="E27" s="159"/>
      <c r="F27" s="159"/>
    </row>
    <row r="28" spans="2:6" x14ac:dyDescent="0.25">
      <c r="B28" s="159"/>
      <c r="C28" s="159"/>
      <c r="D28" s="159"/>
      <c r="E28" s="159"/>
      <c r="F28" s="159"/>
    </row>
    <row r="29" spans="2:6" x14ac:dyDescent="0.25">
      <c r="B29" s="159"/>
      <c r="C29" s="159"/>
      <c r="D29" s="159"/>
      <c r="E29" s="159"/>
      <c r="F29" s="159"/>
    </row>
    <row r="30" spans="2:6" x14ac:dyDescent="0.25">
      <c r="B30" s="159"/>
      <c r="C30" s="159"/>
      <c r="D30" s="159"/>
      <c r="E30" s="159"/>
      <c r="F30" s="159"/>
    </row>
    <row r="31" spans="2:6" x14ac:dyDescent="0.25">
      <c r="B31" s="159"/>
      <c r="C31" s="159"/>
      <c r="D31" s="159"/>
      <c r="E31" s="159"/>
      <c r="F31" s="159"/>
    </row>
    <row r="32" spans="2:6" x14ac:dyDescent="0.25">
      <c r="B32" s="159"/>
      <c r="C32" s="159"/>
      <c r="D32" s="159"/>
      <c r="E32" s="159"/>
      <c r="F32" s="159"/>
    </row>
    <row r="33" spans="2:6" x14ac:dyDescent="0.25">
      <c r="B33" s="159"/>
      <c r="C33" s="159"/>
      <c r="D33" s="159"/>
      <c r="E33" s="159"/>
      <c r="F33" s="159"/>
    </row>
    <row r="34" spans="2:6" x14ac:dyDescent="0.25">
      <c r="B34" s="159"/>
      <c r="C34" s="159"/>
      <c r="D34" s="159"/>
      <c r="E34" s="159"/>
      <c r="F34" s="159"/>
    </row>
    <row r="35" spans="2:6" x14ac:dyDescent="0.25">
      <c r="B35" s="159"/>
      <c r="C35" s="159"/>
      <c r="D35" s="159"/>
      <c r="E35" s="159"/>
      <c r="F35" s="159"/>
    </row>
    <row r="36" spans="2:6" x14ac:dyDescent="0.25">
      <c r="B36" s="159"/>
      <c r="C36" s="159"/>
      <c r="D36" s="159"/>
      <c r="E36" s="159"/>
      <c r="F36" s="159"/>
    </row>
    <row r="37" spans="2:6" x14ac:dyDescent="0.25">
      <c r="B37" s="159"/>
      <c r="C37" s="159"/>
      <c r="D37" s="159"/>
      <c r="E37" s="159"/>
      <c r="F37" s="159"/>
    </row>
    <row r="38" spans="2:6" x14ac:dyDescent="0.25">
      <c r="B38" s="159"/>
      <c r="C38" s="159"/>
      <c r="D38" s="159"/>
      <c r="E38" s="159"/>
      <c r="F38" s="159"/>
    </row>
  </sheetData>
  <mergeCells count="2">
    <mergeCell ref="B2:F38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view="pageBreakPreview" topLeftCell="A40" zoomScale="115" zoomScaleNormal="100" zoomScaleSheetLayoutView="115" workbookViewId="0">
      <selection activeCell="I7" sqref="I7"/>
    </sheetView>
  </sheetViews>
  <sheetFormatPr defaultRowHeight="15" x14ac:dyDescent="0.25"/>
  <cols>
    <col min="1" max="1" width="5.140625" style="43" customWidth="1"/>
    <col min="2" max="2" width="45.28515625" style="19" customWidth="1"/>
    <col min="3" max="3" width="8.7109375" style="32" customWidth="1"/>
    <col min="4" max="4" width="8.7109375" style="96" customWidth="1"/>
    <col min="5" max="5" width="10.7109375" style="96" customWidth="1"/>
    <col min="6" max="6" width="12.42578125" style="96" customWidth="1"/>
    <col min="7" max="16384" width="9.140625" style="96"/>
  </cols>
  <sheetData>
    <row r="1" spans="1:6" ht="45.75" thickBot="1" x14ac:dyDescent="0.3">
      <c r="A1" s="20" t="s">
        <v>0</v>
      </c>
      <c r="B1" s="21" t="s">
        <v>1</v>
      </c>
      <c r="C1" s="20" t="s">
        <v>2</v>
      </c>
      <c r="D1" s="20" t="s">
        <v>3</v>
      </c>
      <c r="E1" s="20" t="s">
        <v>4</v>
      </c>
      <c r="F1" s="20" t="s">
        <v>104</v>
      </c>
    </row>
    <row r="2" spans="1:6" ht="12.75" customHeight="1" x14ac:dyDescent="0.25">
      <c r="A2" s="34"/>
      <c r="B2" s="23"/>
      <c r="C2" s="29"/>
      <c r="D2" s="23"/>
      <c r="E2" s="23"/>
      <c r="F2" s="23"/>
    </row>
    <row r="3" spans="1:6" ht="18" customHeight="1" x14ac:dyDescent="0.3">
      <c r="A3" s="97"/>
      <c r="B3" s="98" t="s">
        <v>43</v>
      </c>
      <c r="C3" s="99"/>
      <c r="D3" s="100"/>
      <c r="E3" s="100"/>
      <c r="F3" s="100"/>
    </row>
    <row r="4" spans="1:6" ht="12" customHeight="1" x14ac:dyDescent="0.25">
      <c r="A4" s="35"/>
      <c r="B4" s="24"/>
      <c r="C4" s="30"/>
      <c r="D4" s="24"/>
      <c r="E4" s="24"/>
      <c r="F4" s="24"/>
    </row>
    <row r="5" spans="1:6" ht="17.25" x14ac:dyDescent="0.25">
      <c r="A5" s="36" t="s">
        <v>5</v>
      </c>
      <c r="B5" s="101" t="s">
        <v>44</v>
      </c>
      <c r="C5" s="46"/>
      <c r="D5" s="26"/>
      <c r="E5" s="26"/>
      <c r="F5" s="26"/>
    </row>
    <row r="6" spans="1:6" x14ac:dyDescent="0.25">
      <c r="A6" s="35"/>
      <c r="B6" s="24"/>
      <c r="C6" s="30"/>
      <c r="D6" s="24"/>
      <c r="E6" s="24"/>
      <c r="F6" s="24"/>
    </row>
    <row r="7" spans="1:6" x14ac:dyDescent="0.25">
      <c r="A7" s="37" t="s">
        <v>6</v>
      </c>
      <c r="B7" s="27" t="s">
        <v>45</v>
      </c>
      <c r="C7" s="46"/>
      <c r="D7" s="26"/>
      <c r="E7" s="26"/>
      <c r="F7" s="26"/>
    </row>
    <row r="8" spans="1:6" ht="11.25" customHeight="1" x14ac:dyDescent="0.25">
      <c r="A8" s="38"/>
      <c r="B8" s="16"/>
      <c r="C8" s="7"/>
      <c r="D8" s="4"/>
      <c r="E8" s="4"/>
      <c r="F8" s="4"/>
    </row>
    <row r="9" spans="1:6" x14ac:dyDescent="0.25">
      <c r="A9" s="102" t="s">
        <v>7</v>
      </c>
      <c r="B9" s="103" t="s">
        <v>46</v>
      </c>
      <c r="C9" s="104" t="s">
        <v>47</v>
      </c>
      <c r="D9" s="105">
        <v>180.20729999999998</v>
      </c>
      <c r="E9" s="106"/>
      <c r="F9" s="106">
        <f>D9*E9</f>
        <v>0</v>
      </c>
    </row>
    <row r="10" spans="1:6" ht="93" customHeight="1" x14ac:dyDescent="0.25">
      <c r="A10" s="107"/>
      <c r="B10" s="108" t="s">
        <v>48</v>
      </c>
      <c r="C10" s="109"/>
      <c r="D10" s="15"/>
      <c r="E10" s="15"/>
      <c r="F10" s="15"/>
    </row>
    <row r="11" spans="1:6" x14ac:dyDescent="0.25">
      <c r="A11" s="110"/>
      <c r="B11" s="28" t="s">
        <v>49</v>
      </c>
      <c r="C11" s="111"/>
      <c r="D11" s="112"/>
      <c r="E11" s="112"/>
      <c r="F11" s="112"/>
    </row>
    <row r="12" spans="1:6" x14ac:dyDescent="0.25">
      <c r="A12" s="107"/>
      <c r="B12" s="15"/>
      <c r="C12" s="109"/>
      <c r="D12" s="15"/>
      <c r="E12" s="15"/>
      <c r="F12" s="15"/>
    </row>
    <row r="13" spans="1:6" x14ac:dyDescent="0.25">
      <c r="A13" s="102" t="s">
        <v>50</v>
      </c>
      <c r="B13" s="103" t="s">
        <v>51</v>
      </c>
      <c r="C13" s="104" t="s">
        <v>47</v>
      </c>
      <c r="D13" s="105">
        <v>76.255200000000002</v>
      </c>
      <c r="E13" s="106"/>
      <c r="F13" s="106">
        <f>D13*E13</f>
        <v>0</v>
      </c>
    </row>
    <row r="14" spans="1:6" ht="140.25" customHeight="1" x14ac:dyDescent="0.25">
      <c r="A14" s="107"/>
      <c r="B14" s="108" t="s">
        <v>52</v>
      </c>
      <c r="C14" s="109"/>
      <c r="D14" s="15"/>
      <c r="E14" s="15"/>
      <c r="F14" s="15"/>
    </row>
    <row r="15" spans="1:6" x14ac:dyDescent="0.25">
      <c r="A15" s="110"/>
      <c r="B15" s="28" t="s">
        <v>49</v>
      </c>
      <c r="C15" s="111"/>
      <c r="D15" s="112"/>
      <c r="E15" s="112"/>
      <c r="F15" s="112"/>
    </row>
    <row r="16" spans="1:6" ht="13.5" customHeight="1" x14ac:dyDescent="0.25">
      <c r="A16" s="113"/>
      <c r="B16" s="114"/>
      <c r="C16" s="115"/>
      <c r="D16" s="114"/>
      <c r="E16" s="114"/>
      <c r="F16" s="114"/>
    </row>
    <row r="17" spans="1:7" ht="30" x14ac:dyDescent="0.25">
      <c r="A17" s="47" t="s">
        <v>53</v>
      </c>
      <c r="B17" s="116" t="s">
        <v>54</v>
      </c>
      <c r="C17" s="117" t="s">
        <v>55</v>
      </c>
      <c r="D17" s="44">
        <v>90.450884999999985</v>
      </c>
      <c r="E17" s="44"/>
      <c r="F17" s="118">
        <f>D17*E17</f>
        <v>0</v>
      </c>
    </row>
    <row r="18" spans="1:7" ht="75" x14ac:dyDescent="0.25">
      <c r="A18" s="35"/>
      <c r="B18" s="108" t="s">
        <v>56</v>
      </c>
      <c r="C18" s="109"/>
      <c r="D18" s="15"/>
      <c r="E18" s="15"/>
      <c r="F18" s="15"/>
    </row>
    <row r="19" spans="1:7" ht="15.75" customHeight="1" x14ac:dyDescent="0.25">
      <c r="A19" s="50"/>
      <c r="B19" s="28" t="s">
        <v>57</v>
      </c>
      <c r="C19" s="111"/>
      <c r="D19" s="112"/>
      <c r="E19" s="112"/>
      <c r="F19" s="112"/>
    </row>
    <row r="20" spans="1:7" ht="13.5" customHeight="1" x14ac:dyDescent="0.25">
      <c r="A20" s="119"/>
      <c r="B20" s="16"/>
      <c r="C20" s="120"/>
      <c r="D20" s="16"/>
      <c r="E20" s="16"/>
      <c r="F20" s="16"/>
    </row>
    <row r="21" spans="1:7" x14ac:dyDescent="0.25">
      <c r="A21" s="47" t="s">
        <v>58</v>
      </c>
      <c r="B21" s="53" t="s">
        <v>59</v>
      </c>
      <c r="C21" s="117" t="s">
        <v>60</v>
      </c>
      <c r="D21" s="44">
        <v>36.277499999999996</v>
      </c>
      <c r="E21" s="44"/>
      <c r="F21" s="118">
        <f>D21*E21</f>
        <v>0</v>
      </c>
    </row>
    <row r="22" spans="1:7" ht="124.5" customHeight="1" x14ac:dyDescent="0.25">
      <c r="A22" s="35"/>
      <c r="B22" s="108" t="s">
        <v>61</v>
      </c>
      <c r="C22" s="30"/>
      <c r="D22" s="24"/>
      <c r="E22" s="24"/>
      <c r="F22" s="24"/>
    </row>
    <row r="23" spans="1:7" ht="78.75" customHeight="1" x14ac:dyDescent="0.25">
      <c r="A23" s="35"/>
      <c r="B23" s="108" t="s">
        <v>62</v>
      </c>
      <c r="C23" s="30"/>
      <c r="D23" s="24"/>
      <c r="E23" s="24"/>
      <c r="F23" s="24"/>
    </row>
    <row r="24" spans="1:7" x14ac:dyDescent="0.25">
      <c r="A24" s="50"/>
      <c r="B24" s="28" t="s">
        <v>63</v>
      </c>
      <c r="C24" s="51"/>
      <c r="D24" s="28"/>
      <c r="E24" s="28"/>
      <c r="F24" s="28"/>
    </row>
    <row r="25" spans="1:7" x14ac:dyDescent="0.25">
      <c r="A25" s="50"/>
      <c r="B25" s="28"/>
      <c r="C25" s="51"/>
      <c r="D25" s="28"/>
      <c r="E25" s="28"/>
      <c r="F25" s="28"/>
    </row>
    <row r="26" spans="1:7" x14ac:dyDescent="0.25">
      <c r="A26" s="47" t="s">
        <v>64</v>
      </c>
      <c r="B26" s="53" t="s">
        <v>65</v>
      </c>
      <c r="C26" s="117" t="s">
        <v>60</v>
      </c>
      <c r="D26" s="44">
        <v>32.466000000000001</v>
      </c>
      <c r="E26" s="44"/>
      <c r="F26" s="118">
        <f>D26*E26</f>
        <v>0</v>
      </c>
    </row>
    <row r="27" spans="1:7" ht="122.25" customHeight="1" x14ac:dyDescent="0.25">
      <c r="A27" s="35"/>
      <c r="B27" s="108" t="s">
        <v>66</v>
      </c>
      <c r="C27" s="30"/>
      <c r="D27" s="24"/>
      <c r="E27" s="24"/>
      <c r="F27" s="24"/>
      <c r="G27" s="28"/>
    </row>
    <row r="28" spans="1:7" ht="16.5" customHeight="1" x14ac:dyDescent="0.25">
      <c r="A28" s="50"/>
      <c r="B28" s="28" t="s">
        <v>63</v>
      </c>
      <c r="C28" s="51"/>
      <c r="D28" s="28"/>
      <c r="E28" s="28"/>
      <c r="F28" s="28"/>
    </row>
    <row r="29" spans="1:7" ht="11.25" customHeight="1" x14ac:dyDescent="0.25">
      <c r="A29" s="107"/>
      <c r="B29" s="15"/>
      <c r="C29" s="109"/>
      <c r="D29" s="121"/>
      <c r="E29" s="121"/>
      <c r="F29" s="122"/>
    </row>
    <row r="30" spans="1:7" x14ac:dyDescent="0.25">
      <c r="A30" s="45"/>
      <c r="B30" s="27" t="s">
        <v>67</v>
      </c>
      <c r="C30" s="46"/>
      <c r="D30" s="26"/>
      <c r="E30" s="26"/>
      <c r="F30" s="123">
        <f>SUM(F8:F27)</f>
        <v>0</v>
      </c>
    </row>
    <row r="31" spans="1:7" x14ac:dyDescent="0.25">
      <c r="A31" s="107"/>
      <c r="B31" s="17"/>
      <c r="C31" s="109"/>
      <c r="D31" s="15"/>
      <c r="E31" s="15"/>
      <c r="F31" s="124"/>
    </row>
    <row r="32" spans="1:7" x14ac:dyDescent="0.25">
      <c r="A32" s="37" t="s">
        <v>8</v>
      </c>
      <c r="B32" s="27" t="s">
        <v>68</v>
      </c>
      <c r="C32" s="46"/>
      <c r="D32" s="26"/>
      <c r="E32" s="26"/>
      <c r="F32" s="123"/>
    </row>
    <row r="33" spans="1:6" x14ac:dyDescent="0.25">
      <c r="A33" s="110"/>
      <c r="B33" s="18"/>
      <c r="C33" s="111"/>
      <c r="D33" s="112"/>
      <c r="E33" s="112"/>
      <c r="F33" s="125"/>
    </row>
    <row r="34" spans="1:6" x14ac:dyDescent="0.25">
      <c r="A34" s="47" t="s">
        <v>28</v>
      </c>
      <c r="B34" s="53" t="s">
        <v>69</v>
      </c>
      <c r="C34" s="117" t="s">
        <v>60</v>
      </c>
      <c r="D34" s="44">
        <v>36.277499999999996</v>
      </c>
      <c r="E34" s="44"/>
      <c r="F34" s="118">
        <f>D34*E34</f>
        <v>0</v>
      </c>
    </row>
    <row r="35" spans="1:6" ht="96" customHeight="1" x14ac:dyDescent="0.25">
      <c r="A35" s="126"/>
      <c r="B35" s="73" t="s">
        <v>70</v>
      </c>
      <c r="C35" s="127"/>
      <c r="D35" s="15"/>
      <c r="E35" s="15"/>
      <c r="F35" s="124"/>
    </row>
    <row r="36" spans="1:6" ht="66" customHeight="1" x14ac:dyDescent="0.25">
      <c r="A36" s="126"/>
      <c r="B36" s="73" t="s">
        <v>71</v>
      </c>
      <c r="C36" s="127"/>
      <c r="D36" s="15"/>
      <c r="E36" s="15"/>
      <c r="F36" s="124"/>
    </row>
    <row r="37" spans="1:6" ht="14.25" customHeight="1" x14ac:dyDescent="0.25">
      <c r="A37" s="110"/>
      <c r="B37" s="28" t="s">
        <v>63</v>
      </c>
      <c r="C37" s="111"/>
      <c r="D37" s="112"/>
      <c r="E37" s="112"/>
      <c r="F37" s="125"/>
    </row>
    <row r="38" spans="1:6" ht="14.25" customHeight="1" x14ac:dyDescent="0.25">
      <c r="A38" s="119"/>
      <c r="B38" s="16"/>
      <c r="C38" s="120"/>
      <c r="D38" s="16"/>
      <c r="E38" s="16"/>
      <c r="F38" s="128"/>
    </row>
    <row r="39" spans="1:6" ht="76.5" customHeight="1" x14ac:dyDescent="0.25">
      <c r="A39" s="47" t="s">
        <v>29</v>
      </c>
      <c r="B39" s="129" t="s">
        <v>72</v>
      </c>
      <c r="C39" s="117" t="s">
        <v>55</v>
      </c>
      <c r="D39" s="44">
        <v>90.450884999999985</v>
      </c>
      <c r="E39" s="44"/>
      <c r="F39" s="118">
        <f>D39*E39</f>
        <v>0</v>
      </c>
    </row>
    <row r="40" spans="1:6" ht="245.25" customHeight="1" x14ac:dyDescent="0.25">
      <c r="A40" s="110"/>
      <c r="B40" s="130" t="s">
        <v>73</v>
      </c>
      <c r="C40" s="111"/>
      <c r="D40" s="112"/>
      <c r="E40" s="112"/>
      <c r="F40" s="125"/>
    </row>
    <row r="41" spans="1:6" ht="143.25" customHeight="1" x14ac:dyDescent="0.25">
      <c r="A41" s="113"/>
      <c r="B41" s="131" t="s">
        <v>74</v>
      </c>
      <c r="C41" s="115"/>
      <c r="D41" s="114"/>
      <c r="E41" s="114"/>
      <c r="F41" s="132"/>
    </row>
    <row r="42" spans="1:6" ht="14.25" customHeight="1" x14ac:dyDescent="0.25">
      <c r="A42" s="50"/>
      <c r="B42" s="28" t="s">
        <v>75</v>
      </c>
      <c r="C42" s="111"/>
      <c r="D42" s="112"/>
      <c r="E42" s="112"/>
      <c r="F42" s="125"/>
    </row>
    <row r="43" spans="1:6" x14ac:dyDescent="0.25">
      <c r="A43" s="107"/>
      <c r="B43" s="15"/>
      <c r="C43" s="109"/>
      <c r="D43" s="15"/>
      <c r="E43" s="15"/>
      <c r="F43" s="124"/>
    </row>
    <row r="44" spans="1:6" x14ac:dyDescent="0.25">
      <c r="A44" s="45"/>
      <c r="B44" s="27" t="s">
        <v>76</v>
      </c>
      <c r="C44" s="46"/>
      <c r="D44" s="26"/>
      <c r="E44" s="26"/>
      <c r="F44" s="123">
        <f>SUM(F33:F43)</f>
        <v>0</v>
      </c>
    </row>
    <row r="45" spans="1:6" x14ac:dyDescent="0.25">
      <c r="A45" s="107"/>
      <c r="B45" s="15"/>
      <c r="C45" s="109"/>
      <c r="D45" s="15"/>
      <c r="E45" s="15"/>
      <c r="F45" s="124"/>
    </row>
    <row r="46" spans="1:6" x14ac:dyDescent="0.25">
      <c r="A46" s="37" t="s">
        <v>9</v>
      </c>
      <c r="B46" s="27" t="s">
        <v>77</v>
      </c>
      <c r="C46" s="133"/>
      <c r="D46" s="134"/>
      <c r="E46" s="134"/>
      <c r="F46" s="134"/>
    </row>
    <row r="47" spans="1:6" x14ac:dyDescent="0.25">
      <c r="A47" s="110"/>
      <c r="B47" s="112"/>
      <c r="C47" s="111"/>
      <c r="D47" s="112"/>
      <c r="E47" s="112"/>
      <c r="F47" s="112"/>
    </row>
    <row r="48" spans="1:6" x14ac:dyDescent="0.25">
      <c r="A48" s="47" t="s">
        <v>10</v>
      </c>
      <c r="B48" s="116" t="s">
        <v>78</v>
      </c>
      <c r="C48" s="117" t="s">
        <v>60</v>
      </c>
      <c r="D48" s="44">
        <v>97.891499999999994</v>
      </c>
      <c r="E48" s="44"/>
      <c r="F48" s="118">
        <f>D48*E48</f>
        <v>0</v>
      </c>
    </row>
    <row r="49" spans="1:6" ht="79.5" customHeight="1" x14ac:dyDescent="0.25">
      <c r="A49" s="48"/>
      <c r="B49" s="73" t="s">
        <v>79</v>
      </c>
      <c r="C49" s="49"/>
      <c r="D49" s="15"/>
      <c r="E49" s="15"/>
      <c r="F49" s="15"/>
    </row>
    <row r="50" spans="1:6" x14ac:dyDescent="0.25">
      <c r="A50" s="50"/>
      <c r="B50" s="28" t="s">
        <v>80</v>
      </c>
      <c r="C50" s="51"/>
      <c r="D50" s="112"/>
      <c r="E50" s="112"/>
      <c r="F50" s="112"/>
    </row>
    <row r="51" spans="1:6" x14ac:dyDescent="0.25">
      <c r="A51" s="107"/>
      <c r="B51" s="15"/>
      <c r="C51" s="109"/>
      <c r="D51" s="15"/>
      <c r="E51" s="15"/>
      <c r="F51" s="15"/>
    </row>
    <row r="52" spans="1:6" x14ac:dyDescent="0.25">
      <c r="A52" s="135"/>
      <c r="B52" s="27" t="s">
        <v>81</v>
      </c>
      <c r="C52" s="46"/>
      <c r="D52" s="26"/>
      <c r="E52" s="26"/>
      <c r="F52" s="123">
        <f>SUM(F47:F51)</f>
        <v>0</v>
      </c>
    </row>
    <row r="53" spans="1:6" x14ac:dyDescent="0.25">
      <c r="A53" s="119"/>
      <c r="B53" s="16"/>
      <c r="C53" s="120"/>
      <c r="D53" s="16"/>
      <c r="E53" s="16"/>
      <c r="F53" s="16"/>
    </row>
    <row r="54" spans="1:6" x14ac:dyDescent="0.25">
      <c r="A54" s="37" t="s">
        <v>82</v>
      </c>
      <c r="B54" s="27" t="s">
        <v>83</v>
      </c>
      <c r="C54" s="46"/>
      <c r="D54" s="26"/>
      <c r="E54" s="26"/>
      <c r="F54" s="26"/>
    </row>
    <row r="55" spans="1:6" x14ac:dyDescent="0.25">
      <c r="A55" s="107"/>
      <c r="B55" s="15"/>
      <c r="C55" s="109"/>
      <c r="D55" s="15"/>
      <c r="E55" s="15"/>
      <c r="F55" s="15"/>
    </row>
    <row r="56" spans="1:6" x14ac:dyDescent="0.25">
      <c r="A56" s="136" t="s">
        <v>84</v>
      </c>
      <c r="B56" s="53" t="s">
        <v>85</v>
      </c>
      <c r="C56" s="44" t="s">
        <v>55</v>
      </c>
      <c r="D56" s="44">
        <v>17.96</v>
      </c>
      <c r="E56" s="44"/>
      <c r="F56" s="118">
        <f>D56*E56</f>
        <v>0</v>
      </c>
    </row>
    <row r="57" spans="1:6" ht="112.5" customHeight="1" x14ac:dyDescent="0.25">
      <c r="A57" s="54"/>
      <c r="B57" s="55" t="s">
        <v>86</v>
      </c>
      <c r="C57" s="56"/>
      <c r="D57" s="56"/>
      <c r="E57" s="56"/>
      <c r="F57" s="137"/>
    </row>
    <row r="58" spans="1:6" x14ac:dyDescent="0.25">
      <c r="A58" s="57"/>
      <c r="B58" s="28" t="s">
        <v>87</v>
      </c>
      <c r="C58" s="58"/>
      <c r="D58" s="58"/>
      <c r="E58" s="58"/>
      <c r="F58" s="138"/>
    </row>
    <row r="59" spans="1:6" x14ac:dyDescent="0.25">
      <c r="A59" s="139"/>
      <c r="B59" s="15"/>
      <c r="C59" s="121"/>
      <c r="D59" s="121"/>
      <c r="E59" s="121"/>
      <c r="F59" s="122"/>
    </row>
    <row r="60" spans="1:6" x14ac:dyDescent="0.25">
      <c r="A60" s="52" t="s">
        <v>88</v>
      </c>
      <c r="B60" s="53" t="s">
        <v>89</v>
      </c>
      <c r="C60" s="44" t="s">
        <v>47</v>
      </c>
      <c r="D60" s="44">
        <v>35.92</v>
      </c>
      <c r="E60" s="44"/>
      <c r="F60" s="118">
        <f>D60*E60</f>
        <v>0</v>
      </c>
    </row>
    <row r="61" spans="1:6" ht="122.25" customHeight="1" x14ac:dyDescent="0.25">
      <c r="A61" s="54"/>
      <c r="B61" s="55" t="s">
        <v>90</v>
      </c>
      <c r="C61" s="56"/>
      <c r="D61" s="56"/>
      <c r="E61" s="56"/>
      <c r="F61" s="137"/>
    </row>
    <row r="62" spans="1:6" x14ac:dyDescent="0.25">
      <c r="A62" s="57"/>
      <c r="B62" s="28" t="s">
        <v>91</v>
      </c>
      <c r="C62" s="58"/>
      <c r="D62" s="58"/>
      <c r="E62" s="58"/>
      <c r="F62" s="138"/>
    </row>
    <row r="63" spans="1:6" x14ac:dyDescent="0.25">
      <c r="A63" s="54"/>
      <c r="B63" s="24"/>
      <c r="C63" s="56"/>
      <c r="D63" s="56"/>
      <c r="E63" s="56"/>
      <c r="F63" s="137"/>
    </row>
    <row r="64" spans="1:6" x14ac:dyDescent="0.25">
      <c r="A64" s="41"/>
      <c r="B64" s="27" t="s">
        <v>92</v>
      </c>
      <c r="C64" s="31"/>
      <c r="D64" s="140"/>
      <c r="E64" s="140"/>
      <c r="F64" s="141">
        <f>SUM(F55:F62)</f>
        <v>0</v>
      </c>
    </row>
    <row r="65" spans="1:6" x14ac:dyDescent="0.25">
      <c r="A65" s="40"/>
      <c r="B65" s="112"/>
      <c r="C65" s="9"/>
      <c r="D65" s="2"/>
      <c r="E65" s="2"/>
      <c r="F65" s="2"/>
    </row>
    <row r="66" spans="1:6" ht="32.25" x14ac:dyDescent="0.3">
      <c r="A66" s="61"/>
      <c r="B66" s="142" t="s">
        <v>93</v>
      </c>
      <c r="C66" s="162"/>
      <c r="D66" s="162"/>
      <c r="E66" s="162"/>
      <c r="F66" s="12">
        <f>F30+F44+F52+F64</f>
        <v>0</v>
      </c>
    </row>
    <row r="67" spans="1:6" ht="17.25" x14ac:dyDescent="0.3">
      <c r="A67" s="143"/>
      <c r="B67" s="144" t="s">
        <v>11</v>
      </c>
      <c r="C67" s="163"/>
      <c r="D67" s="164"/>
      <c r="E67" s="164"/>
      <c r="F67" s="145">
        <f>F66*0.25</f>
        <v>0</v>
      </c>
    </row>
    <row r="68" spans="1:6" ht="17.25" x14ac:dyDescent="0.3">
      <c r="A68" s="146"/>
      <c r="B68" s="62" t="s">
        <v>94</v>
      </c>
      <c r="C68" s="147"/>
      <c r="D68" s="148"/>
      <c r="E68" s="149"/>
      <c r="F68" s="150">
        <f>F66+F67</f>
        <v>0</v>
      </c>
    </row>
    <row r="71" spans="1:6" x14ac:dyDescent="0.25">
      <c r="A71" s="70" t="s">
        <v>95</v>
      </c>
      <c r="D71" s="151"/>
      <c r="E71" s="96" t="s">
        <v>42</v>
      </c>
    </row>
    <row r="72" spans="1:6" x14ac:dyDescent="0.25">
      <c r="F72" s="10"/>
    </row>
  </sheetData>
  <mergeCells count="2">
    <mergeCell ref="C66:E66"/>
    <mergeCell ref="C67:E67"/>
  </mergeCells>
  <pageMargins left="0.7" right="0.7" top="0.75" bottom="0.75" header="0.3" footer="0.3"/>
  <pageSetup paperSize="9" scale="96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showZeros="0" view="pageBreakPreview" topLeftCell="A13" zoomScaleNormal="110" zoomScaleSheetLayoutView="100" workbookViewId="0">
      <selection activeCell="F11" sqref="F11"/>
    </sheetView>
  </sheetViews>
  <sheetFormatPr defaultRowHeight="15" x14ac:dyDescent="0.25"/>
  <cols>
    <col min="1" max="1" width="5.28515625" style="43" customWidth="1"/>
    <col min="2" max="2" width="41.85546875" style="19" customWidth="1"/>
    <col min="3" max="3" width="8.7109375" style="32" customWidth="1"/>
    <col min="4" max="4" width="8.7109375" customWidth="1"/>
    <col min="5" max="5" width="9.5703125" customWidth="1"/>
    <col min="6" max="6" width="15.5703125" customWidth="1"/>
  </cols>
  <sheetData>
    <row r="1" spans="1:6" ht="45.75" thickBot="1" x14ac:dyDescent="0.3">
      <c r="A1" s="33" t="s">
        <v>0</v>
      </c>
      <c r="B1" s="21" t="s">
        <v>1</v>
      </c>
      <c r="C1" s="20" t="s">
        <v>2</v>
      </c>
      <c r="D1" s="22" t="s">
        <v>3</v>
      </c>
      <c r="E1" s="22" t="s">
        <v>4</v>
      </c>
      <c r="F1" s="22" t="s">
        <v>104</v>
      </c>
    </row>
    <row r="2" spans="1:6" ht="12.75" customHeight="1" x14ac:dyDescent="0.25">
      <c r="A2" s="34"/>
      <c r="B2" s="23"/>
      <c r="C2" s="29"/>
      <c r="D2" s="23"/>
      <c r="E2" s="23"/>
      <c r="F2" s="23"/>
    </row>
    <row r="3" spans="1:6" ht="18" customHeight="1" x14ac:dyDescent="0.3">
      <c r="A3" s="36"/>
      <c r="B3" s="25" t="s">
        <v>23</v>
      </c>
      <c r="C3" s="46"/>
      <c r="D3" s="26"/>
      <c r="E3" s="26"/>
      <c r="F3" s="26"/>
    </row>
    <row r="4" spans="1:6" ht="12" customHeight="1" x14ac:dyDescent="0.25">
      <c r="A4" s="35"/>
      <c r="B4" s="24"/>
      <c r="C4" s="30"/>
      <c r="D4" s="24"/>
      <c r="E4" s="24"/>
      <c r="F4" s="24"/>
    </row>
    <row r="5" spans="1:6" ht="17.25" x14ac:dyDescent="0.3">
      <c r="A5" s="36" t="s">
        <v>5</v>
      </c>
      <c r="B5" s="25" t="s">
        <v>31</v>
      </c>
      <c r="C5" s="46"/>
      <c r="D5" s="26"/>
      <c r="E5" s="26"/>
      <c r="F5" s="26"/>
    </row>
    <row r="6" spans="1:6" x14ac:dyDescent="0.25">
      <c r="A6" s="35"/>
      <c r="B6" s="24"/>
      <c r="C6" s="30"/>
      <c r="D6" s="24"/>
      <c r="E6" s="24"/>
      <c r="F6" s="24"/>
    </row>
    <row r="7" spans="1:6" x14ac:dyDescent="0.25">
      <c r="A7" s="37" t="s">
        <v>6</v>
      </c>
      <c r="B7" s="27" t="s">
        <v>12</v>
      </c>
      <c r="C7" s="46"/>
      <c r="D7" s="26"/>
      <c r="E7" s="26"/>
      <c r="F7" s="26"/>
    </row>
    <row r="8" spans="1:6" ht="11.25" customHeight="1" x14ac:dyDescent="0.25">
      <c r="A8" s="38"/>
      <c r="B8" s="16"/>
      <c r="C8" s="7"/>
      <c r="D8" s="4"/>
      <c r="E8" s="4"/>
      <c r="F8" s="4"/>
    </row>
    <row r="9" spans="1:6" ht="15" customHeight="1" x14ac:dyDescent="0.25">
      <c r="A9" s="40"/>
      <c r="B9" s="91"/>
      <c r="C9" s="9"/>
      <c r="D9" s="76"/>
      <c r="E9" s="76"/>
      <c r="F9" s="81"/>
    </row>
    <row r="10" spans="1:6" ht="15" customHeight="1" x14ac:dyDescent="0.25">
      <c r="A10" s="14" t="s">
        <v>7</v>
      </c>
      <c r="B10" s="59" t="s">
        <v>26</v>
      </c>
      <c r="C10" s="8" t="s">
        <v>21</v>
      </c>
      <c r="D10" s="8">
        <v>1</v>
      </c>
      <c r="E10" s="75"/>
      <c r="F10" s="80">
        <f>D10*E10</f>
        <v>0</v>
      </c>
    </row>
    <row r="11" spans="1:6" ht="108.75" customHeight="1" x14ac:dyDescent="0.25">
      <c r="A11" s="39"/>
      <c r="B11" s="6" t="s">
        <v>32</v>
      </c>
      <c r="C11" s="8"/>
      <c r="D11" s="8"/>
      <c r="E11" s="8"/>
      <c r="F11" s="78"/>
    </row>
    <row r="12" spans="1:6" ht="15" customHeight="1" x14ac:dyDescent="0.25">
      <c r="A12" s="39"/>
      <c r="B12" s="74" t="s">
        <v>24</v>
      </c>
      <c r="C12" s="8"/>
      <c r="D12" s="8"/>
      <c r="E12" s="8"/>
      <c r="F12" s="78"/>
    </row>
    <row r="13" spans="1:6" ht="15" customHeight="1" x14ac:dyDescent="0.25">
      <c r="A13" s="39"/>
      <c r="B13" s="74" t="s">
        <v>25</v>
      </c>
      <c r="C13" s="9"/>
      <c r="D13" s="2"/>
      <c r="E13" s="2"/>
      <c r="F13" s="2"/>
    </row>
    <row r="14" spans="1:6" ht="15" customHeight="1" x14ac:dyDescent="0.25">
      <c r="A14" s="14"/>
      <c r="B14" s="95"/>
      <c r="C14" s="3"/>
      <c r="D14" s="3"/>
      <c r="E14" s="3"/>
      <c r="F14" s="79"/>
    </row>
    <row r="15" spans="1:6" x14ac:dyDescent="0.25">
      <c r="A15" s="41"/>
      <c r="B15" s="27" t="s">
        <v>14</v>
      </c>
      <c r="C15" s="31"/>
      <c r="D15" s="31"/>
      <c r="E15" s="31"/>
      <c r="F15" s="82">
        <f>SUM(F9:F14)</f>
        <v>0</v>
      </c>
    </row>
    <row r="16" spans="1:6" x14ac:dyDescent="0.25">
      <c r="A16" s="39"/>
      <c r="B16" s="17"/>
      <c r="C16" s="8"/>
      <c r="D16" s="8"/>
      <c r="E16" s="8"/>
      <c r="F16" s="83"/>
    </row>
    <row r="17" spans="1:6" x14ac:dyDescent="0.25">
      <c r="A17" s="42" t="s">
        <v>8</v>
      </c>
      <c r="B17" s="27" t="s">
        <v>27</v>
      </c>
      <c r="C17" s="31"/>
      <c r="D17" s="31"/>
      <c r="E17" s="31"/>
      <c r="F17" s="82"/>
    </row>
    <row r="18" spans="1:6" x14ac:dyDescent="0.25">
      <c r="A18" s="40"/>
      <c r="B18" s="18"/>
      <c r="C18" s="9"/>
      <c r="D18" s="9"/>
      <c r="E18" s="9"/>
      <c r="F18" s="84"/>
    </row>
    <row r="19" spans="1:6" x14ac:dyDescent="0.25">
      <c r="A19" s="14" t="s">
        <v>28</v>
      </c>
      <c r="B19" s="60" t="s">
        <v>13</v>
      </c>
      <c r="C19" s="8" t="s">
        <v>35</v>
      </c>
      <c r="D19" s="75">
        <f>(1.95+0.5+0.5)*0.6</f>
        <v>1.77</v>
      </c>
      <c r="E19" s="75"/>
      <c r="F19" s="80">
        <f>D19*E19</f>
        <v>0</v>
      </c>
    </row>
    <row r="20" spans="1:6" ht="124.5" customHeight="1" x14ac:dyDescent="0.25">
      <c r="A20" s="39"/>
      <c r="B20" s="6" t="s">
        <v>33</v>
      </c>
      <c r="C20" s="8"/>
      <c r="D20" s="8"/>
      <c r="E20" s="8"/>
      <c r="F20" s="78"/>
    </row>
    <row r="21" spans="1:6" ht="15" customHeight="1" x14ac:dyDescent="0.25">
      <c r="A21" s="39"/>
      <c r="B21" s="74" t="s">
        <v>34</v>
      </c>
      <c r="C21" s="9"/>
      <c r="D21" s="2"/>
      <c r="E21" s="2"/>
      <c r="F21" s="2"/>
    </row>
    <row r="22" spans="1:6" s="93" customFormat="1" ht="15" customHeight="1" x14ac:dyDescent="0.25">
      <c r="A22" s="38"/>
      <c r="B22" s="16"/>
      <c r="C22" s="7"/>
      <c r="D22" s="7"/>
      <c r="E22" s="7"/>
      <c r="F22" s="94"/>
    </row>
    <row r="23" spans="1:6" x14ac:dyDescent="0.25">
      <c r="A23" s="47" t="s">
        <v>29</v>
      </c>
      <c r="B23" s="53" t="s">
        <v>38</v>
      </c>
      <c r="C23" s="3" t="s">
        <v>35</v>
      </c>
      <c r="D23" s="5">
        <v>141.65</v>
      </c>
      <c r="E23" s="5"/>
      <c r="F23" s="77">
        <f>D23*E23</f>
        <v>0</v>
      </c>
    </row>
    <row r="24" spans="1:6" ht="276" customHeight="1" x14ac:dyDescent="0.25">
      <c r="A24" s="48"/>
      <c r="B24" s="73" t="s">
        <v>39</v>
      </c>
      <c r="C24" s="49"/>
      <c r="D24" s="30"/>
      <c r="E24" s="30"/>
      <c r="F24" s="85"/>
    </row>
    <row r="25" spans="1:6" x14ac:dyDescent="0.25">
      <c r="A25" s="50"/>
      <c r="B25" s="28" t="s">
        <v>40</v>
      </c>
      <c r="C25" s="51"/>
      <c r="D25" s="51"/>
      <c r="E25" s="51"/>
      <c r="F25" s="86"/>
    </row>
    <row r="26" spans="1:6" x14ac:dyDescent="0.25">
      <c r="A26" s="35"/>
      <c r="B26" s="24"/>
      <c r="C26" s="30"/>
      <c r="D26" s="30"/>
      <c r="E26" s="30"/>
      <c r="F26" s="85"/>
    </row>
    <row r="27" spans="1:6" x14ac:dyDescent="0.25">
      <c r="A27" s="45"/>
      <c r="B27" s="27" t="s">
        <v>30</v>
      </c>
      <c r="C27" s="46"/>
      <c r="D27" s="46"/>
      <c r="E27" s="46"/>
      <c r="F27" s="89">
        <f>SUM(F19:F26)</f>
        <v>0</v>
      </c>
    </row>
    <row r="28" spans="1:6" x14ac:dyDescent="0.25">
      <c r="A28" s="35"/>
      <c r="B28" s="24"/>
      <c r="C28" s="30"/>
      <c r="D28" s="30"/>
      <c r="E28" s="30"/>
      <c r="F28" s="85"/>
    </row>
    <row r="29" spans="1:6" x14ac:dyDescent="0.25">
      <c r="A29" s="37" t="s">
        <v>9</v>
      </c>
      <c r="B29" s="27" t="s">
        <v>15</v>
      </c>
      <c r="C29" s="46"/>
      <c r="D29" s="46"/>
      <c r="E29" s="46"/>
      <c r="F29" s="88"/>
    </row>
    <row r="30" spans="1:6" x14ac:dyDescent="0.25">
      <c r="A30" s="35"/>
      <c r="B30" s="24"/>
      <c r="C30" s="30"/>
      <c r="D30" s="30"/>
      <c r="E30" s="30"/>
      <c r="F30" s="85"/>
    </row>
    <row r="31" spans="1:6" x14ac:dyDescent="0.25">
      <c r="A31" s="52" t="s">
        <v>10</v>
      </c>
      <c r="B31" s="53" t="s">
        <v>16</v>
      </c>
      <c r="C31" s="44" t="s">
        <v>37</v>
      </c>
      <c r="D31" s="44">
        <f>39*1.43*1.95*0.15*1.3</f>
        <v>21.206542499999998</v>
      </c>
      <c r="E31" s="44"/>
      <c r="F31" s="87">
        <f>D31*E31</f>
        <v>0</v>
      </c>
    </row>
    <row r="32" spans="1:6" ht="48" customHeight="1" x14ac:dyDescent="0.25">
      <c r="A32" s="54"/>
      <c r="B32" s="55" t="s">
        <v>17</v>
      </c>
      <c r="C32" s="56"/>
      <c r="D32" s="56"/>
      <c r="E32" s="56"/>
      <c r="F32" s="71"/>
    </row>
    <row r="33" spans="1:6" ht="17.25" x14ac:dyDescent="0.25">
      <c r="A33" s="57"/>
      <c r="B33" s="28" t="s">
        <v>20</v>
      </c>
      <c r="C33" s="58"/>
      <c r="D33" s="58"/>
      <c r="E33" s="58"/>
      <c r="F33" s="72"/>
    </row>
    <row r="34" spans="1:6" x14ac:dyDescent="0.25">
      <c r="A34" s="54"/>
      <c r="B34" s="24"/>
      <c r="C34" s="56"/>
      <c r="D34" s="56"/>
      <c r="E34" s="56"/>
      <c r="F34" s="71"/>
    </row>
    <row r="35" spans="1:6" x14ac:dyDescent="0.25">
      <c r="A35" s="42"/>
      <c r="B35" s="27" t="s">
        <v>18</v>
      </c>
      <c r="C35" s="31"/>
      <c r="D35" s="31"/>
      <c r="E35" s="31"/>
      <c r="F35" s="90">
        <f>SUM(F31:F34)</f>
        <v>0</v>
      </c>
    </row>
    <row r="36" spans="1:6" x14ac:dyDescent="0.25">
      <c r="A36" s="39"/>
      <c r="B36" s="15"/>
      <c r="C36" s="8"/>
      <c r="D36" s="1"/>
      <c r="E36" s="1"/>
      <c r="F36" s="92"/>
    </row>
    <row r="37" spans="1:6" ht="34.5" x14ac:dyDescent="0.3">
      <c r="A37" s="61"/>
      <c r="B37" s="62" t="s">
        <v>36</v>
      </c>
      <c r="C37" s="162"/>
      <c r="D37" s="162"/>
      <c r="E37" s="162"/>
      <c r="F37" s="12">
        <f>F15+F27+F35</f>
        <v>0</v>
      </c>
    </row>
    <row r="38" spans="1:6" ht="18" thickBot="1" x14ac:dyDescent="0.35">
      <c r="A38" s="63"/>
      <c r="B38" s="64" t="s">
        <v>11</v>
      </c>
      <c r="C38" s="165"/>
      <c r="D38" s="166"/>
      <c r="E38" s="166"/>
      <c r="F38" s="13">
        <f>F37*0.25</f>
        <v>0</v>
      </c>
    </row>
    <row r="39" spans="1:6" ht="18" thickBot="1" x14ac:dyDescent="0.35">
      <c r="A39" s="65"/>
      <c r="B39" s="66" t="s">
        <v>19</v>
      </c>
      <c r="C39" s="67"/>
      <c r="D39" s="68"/>
      <c r="E39" s="69"/>
      <c r="F39" s="11">
        <f>F37+F38</f>
        <v>0</v>
      </c>
    </row>
    <row r="42" spans="1:6" x14ac:dyDescent="0.25">
      <c r="A42" s="70" t="s">
        <v>41</v>
      </c>
      <c r="F42" t="s">
        <v>42</v>
      </c>
    </row>
    <row r="43" spans="1:6" x14ac:dyDescent="0.25">
      <c r="F43" s="10"/>
    </row>
  </sheetData>
  <mergeCells count="2">
    <mergeCell ref="C37:E37"/>
    <mergeCell ref="C38:E38"/>
  </mergeCells>
  <pageMargins left="1" right="1" top="1" bottom="1" header="0.5" footer="0.5"/>
  <pageSetup paperSize="9" scale="78" orientation="portrait" verticalDpi="300" r:id="rId1"/>
  <rowBreaks count="1" manualBreakCount="1">
    <brk id="27" max="5" man="1"/>
  </rowBreaks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view="pageBreakPreview" zoomScale="115" zoomScaleNormal="100" zoomScaleSheetLayoutView="115" workbookViewId="0">
      <selection activeCell="G7" sqref="G7"/>
    </sheetView>
  </sheetViews>
  <sheetFormatPr defaultRowHeight="15" x14ac:dyDescent="0.25"/>
  <cols>
    <col min="1" max="1" width="5.28515625" style="96" customWidth="1"/>
    <col min="2" max="2" width="41.85546875" style="96" customWidth="1"/>
    <col min="3" max="4" width="8.7109375" style="96" customWidth="1"/>
    <col min="5" max="5" width="9.5703125" style="96" customWidth="1"/>
    <col min="6" max="6" width="15.5703125" style="96" hidden="1" customWidth="1"/>
    <col min="7" max="7" width="21.42578125" style="96" customWidth="1"/>
    <col min="8" max="16384" width="9.140625" style="96"/>
  </cols>
  <sheetData>
    <row r="1" spans="1:7" ht="17.25" x14ac:dyDescent="0.25">
      <c r="A1" s="167" t="s">
        <v>96</v>
      </c>
      <c r="B1" s="168"/>
      <c r="C1" s="168"/>
      <c r="D1" s="168"/>
      <c r="E1" s="168"/>
      <c r="F1" s="169"/>
      <c r="G1" s="152"/>
    </row>
    <row r="2" spans="1:7" x14ac:dyDescent="0.25">
      <c r="A2" s="153"/>
      <c r="B2" s="153"/>
      <c r="C2" s="153"/>
      <c r="D2" s="153"/>
      <c r="E2" s="153"/>
      <c r="F2" s="153"/>
    </row>
    <row r="3" spans="1:7" ht="17.25" x14ac:dyDescent="0.25">
      <c r="A3" s="167" t="s">
        <v>97</v>
      </c>
      <c r="B3" s="168"/>
      <c r="C3" s="168"/>
      <c r="D3" s="168"/>
      <c r="E3" s="168"/>
      <c r="F3" s="169"/>
      <c r="G3" s="152"/>
    </row>
    <row r="4" spans="1:7" x14ac:dyDescent="0.25">
      <c r="A4" s="153"/>
      <c r="B4" s="153"/>
      <c r="C4" s="153"/>
      <c r="D4" s="153"/>
      <c r="E4" s="153"/>
      <c r="F4" s="153"/>
    </row>
    <row r="5" spans="1:7" ht="17.25" x14ac:dyDescent="0.3">
      <c r="A5" s="154" t="s">
        <v>5</v>
      </c>
      <c r="B5" s="101" t="s">
        <v>44</v>
      </c>
      <c r="C5" s="170"/>
      <c r="D5" s="170"/>
      <c r="E5" s="170"/>
      <c r="F5" s="155">
        <f>'[1]Upravna zgrada'!F141</f>
        <v>633742.95400000003</v>
      </c>
      <c r="G5" s="156"/>
    </row>
    <row r="6" spans="1:7" x14ac:dyDescent="0.25">
      <c r="A6" s="153"/>
      <c r="B6" s="153"/>
      <c r="C6" s="153"/>
      <c r="D6" s="153"/>
      <c r="E6" s="153"/>
      <c r="F6" s="153"/>
    </row>
    <row r="7" spans="1:7" ht="17.25" x14ac:dyDescent="0.3">
      <c r="A7" s="154" t="s">
        <v>98</v>
      </c>
      <c r="B7" s="25" t="s">
        <v>99</v>
      </c>
      <c r="C7" s="171"/>
      <c r="D7" s="171"/>
      <c r="E7" s="171"/>
      <c r="F7" s="155">
        <f>'[1]Zgrada Solane'!F109</f>
        <v>530995.93500000006</v>
      </c>
      <c r="G7" s="156"/>
    </row>
    <row r="8" spans="1:7" x14ac:dyDescent="0.25">
      <c r="A8" s="153"/>
      <c r="B8" s="153"/>
      <c r="C8" s="153"/>
      <c r="D8" s="153"/>
      <c r="E8" s="153"/>
      <c r="F8" s="153"/>
    </row>
    <row r="9" spans="1:7" ht="17.25" x14ac:dyDescent="0.3">
      <c r="A9" s="152"/>
      <c r="B9" s="157" t="s">
        <v>100</v>
      </c>
      <c r="C9" s="152"/>
      <c r="D9" s="152"/>
      <c r="E9" s="152"/>
      <c r="F9" s="155">
        <f>F5+F7</f>
        <v>1164738.889</v>
      </c>
      <c r="G9" s="156">
        <f>G5+G7</f>
        <v>0</v>
      </c>
    </row>
    <row r="10" spans="1:7" x14ac:dyDescent="0.25">
      <c r="A10" s="153"/>
      <c r="B10" s="153"/>
      <c r="C10" s="153"/>
      <c r="D10" s="153"/>
      <c r="E10" s="153"/>
      <c r="F10" s="153"/>
    </row>
    <row r="11" spans="1:7" ht="17.25" x14ac:dyDescent="0.3">
      <c r="A11" s="152"/>
      <c r="B11" s="157" t="s">
        <v>101</v>
      </c>
      <c r="C11" s="152"/>
      <c r="D11" s="152"/>
      <c r="E11" s="152"/>
      <c r="F11" s="158">
        <f>F9*0.25</f>
        <v>291184.72224999999</v>
      </c>
      <c r="G11" s="156">
        <f>G9*0.25</f>
        <v>0</v>
      </c>
    </row>
    <row r="12" spans="1:7" x14ac:dyDescent="0.25">
      <c r="A12" s="153"/>
      <c r="B12" s="153"/>
      <c r="C12" s="153"/>
      <c r="D12" s="153"/>
      <c r="E12" s="153"/>
      <c r="F12" s="153"/>
    </row>
    <row r="13" spans="1:7" ht="17.25" x14ac:dyDescent="0.3">
      <c r="A13" s="152"/>
      <c r="B13" s="157" t="s">
        <v>19</v>
      </c>
      <c r="C13" s="152"/>
      <c r="D13" s="152"/>
      <c r="E13" s="152"/>
      <c r="F13" s="158">
        <f>F9+F11</f>
        <v>1455923.6112500001</v>
      </c>
      <c r="G13" s="156">
        <f>G9+G11</f>
        <v>0</v>
      </c>
    </row>
    <row r="20" spans="1:6" x14ac:dyDescent="0.25">
      <c r="A20" s="70"/>
      <c r="B20" s="19"/>
      <c r="C20" s="32"/>
      <c r="F20" s="96" t="s">
        <v>102</v>
      </c>
    </row>
    <row r="21" spans="1:6" x14ac:dyDescent="0.25">
      <c r="A21" s="43"/>
      <c r="B21" s="19"/>
      <c r="C21" s="32"/>
      <c r="F21" s="10" t="s">
        <v>103</v>
      </c>
    </row>
  </sheetData>
  <mergeCells count="4">
    <mergeCell ref="A1:F1"/>
    <mergeCell ref="A3:F3"/>
    <mergeCell ref="C5:E5"/>
    <mergeCell ref="C7:E7"/>
  </mergeCells>
  <pageMargins left="0.7" right="0.7" top="0.75" bottom="0.75" header="0.3" footer="0.3"/>
  <pageSetup paperSize="9" scale="9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OPĆI UVJETI</vt:lpstr>
      <vt:lpstr>NP Rijeka</vt:lpstr>
      <vt:lpstr>Nadstrešnica</vt:lpstr>
      <vt:lpstr>Rekapitulacija</vt:lpstr>
      <vt:lpstr>Nadstrešnica!Print_Area</vt:lpstr>
      <vt:lpstr>'NP Rijeka'!Print_Area</vt:lpstr>
      <vt:lpstr>'OPĆI UVJETI'!Print_Area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Zelimir</dc:creator>
  <cp:lastModifiedBy>Ivan Klanac</cp:lastModifiedBy>
  <cp:lastPrinted>2023-05-29T08:08:04Z</cp:lastPrinted>
  <dcterms:created xsi:type="dcterms:W3CDTF">2019-09-23T10:32:21Z</dcterms:created>
  <dcterms:modified xsi:type="dcterms:W3CDTF">2023-08-31T09:53:16Z</dcterms:modified>
</cp:coreProperties>
</file>