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klanac\Desktop\NABAVA 2025\UGOVOR\G-2025-90\"/>
    </mc:Choice>
  </mc:AlternateContent>
  <bookViews>
    <workbookView xWindow="480" yWindow="105" windowWidth="27795" windowHeight="12600"/>
  </bookViews>
  <sheets>
    <sheet name="MOST KRKA" sheetId="1" r:id="rId1"/>
  </sheets>
  <definedNames>
    <definedName name="_xlnm.Print_Area" localSheetId="0">'MOST KRKA'!$A$1:$F$154</definedName>
  </definedNames>
  <calcPr calcId="152511"/>
</workbook>
</file>

<file path=xl/calcChain.xml><?xml version="1.0" encoding="utf-8"?>
<calcChain xmlns="http://schemas.openxmlformats.org/spreadsheetml/2006/main">
  <c r="F44" i="1" l="1"/>
  <c r="F88" i="1" l="1"/>
  <c r="F91" i="1"/>
  <c r="F116" i="1"/>
  <c r="F81" i="1" l="1"/>
  <c r="F94" i="1"/>
  <c r="F66" i="1"/>
  <c r="F69" i="1"/>
  <c r="F72" i="1"/>
  <c r="F75" i="1"/>
  <c r="F78" i="1"/>
  <c r="F97" i="1"/>
  <c r="F100" i="1"/>
  <c r="F103" i="1"/>
  <c r="F106" i="1"/>
  <c r="F109" i="1"/>
  <c r="F26" i="1"/>
  <c r="F29" i="1"/>
  <c r="F32" i="1"/>
  <c r="F35" i="1"/>
  <c r="F38" i="1"/>
  <c r="F41" i="1"/>
  <c r="F47" i="1"/>
  <c r="F50" i="1"/>
  <c r="F53" i="1"/>
  <c r="F60" i="1"/>
  <c r="F63" i="1"/>
  <c r="F23" i="1"/>
  <c r="F111" i="1" l="1"/>
  <c r="F83" i="1"/>
  <c r="F132" i="1" s="1"/>
  <c r="F55" i="1"/>
  <c r="F130" i="1" s="1"/>
  <c r="F119" i="1" l="1"/>
  <c r="F121" i="1" s="1"/>
  <c r="F136" i="1" s="1"/>
  <c r="F134" i="1"/>
  <c r="F15" i="1"/>
  <c r="F12" i="1"/>
  <c r="F18" i="1" l="1"/>
  <c r="F128" i="1" s="1"/>
  <c r="F138" i="1" s="1"/>
  <c r="F142" i="1" s="1"/>
</calcChain>
</file>

<file path=xl/sharedStrings.xml><?xml version="1.0" encoding="utf-8"?>
<sst xmlns="http://schemas.openxmlformats.org/spreadsheetml/2006/main" count="159" uniqueCount="98">
  <si>
    <t>ST.
TRO.</t>
  </si>
  <si>
    <t xml:space="preserve">  S A D R Ž A J :</t>
  </si>
  <si>
    <t>J.M.</t>
  </si>
  <si>
    <t xml:space="preserve"> JEDINIČNA</t>
  </si>
  <si>
    <t>UKUPNA</t>
  </si>
  <si>
    <t>KOLIČINA</t>
  </si>
  <si>
    <t xml:space="preserve"> CIJENA</t>
  </si>
  <si>
    <t xml:space="preserve">U cijene radova uračunati su svi strojevi i oprema potrebni za izvođenje radova, uključujući agregat za električnu energiju potrebnu za alate i eventualno rasvjetu za rad noću. 
Radove treba izvesti izvođač sa iskustvom izvođenja sanacijskih radova koji je stručno osposobljen i opremljen za izvođenje sanacijskih radova na armirano betonskim konstrukcijama, izvođenju ojačanja betonskih konstrukcija, kao i za ostale radove uobičajene pri sanacijama betonskih konstrukcija. 
Za utvrđivanje cijena u stavkama troškovnika potrebno je proučiti čitav projekt, te se detaljno upoznati sa stvarnim stanjem građevine na licu mjesta. U svim stavkama troškovnika jedinična cijena treba obuhvatiti sve troškove nabave i transporta glavnih i pomoćnih materijala, ugradbenih elemenata, radne snage, energenata, osiguranja prijevoza, oplata i skela uključivo i njihovi projekti, odnosno sve potrebne troškove za potpuno dovršenje posla, kao i zbrinjavanje uklonjenih materijala. 
Jedinična cijena također treba obuhvatiti i troškove održavanja i čišćenja gradilišta, kao i troškove postrojenja za izvođenje radova po ovome projektu.
Svi troškovi prethodnih i tekućih ispitivanja materijala i radova, ukoliko nisu posebno specificirani, trebaju biti uključeni u jediničnu cijenu radova i obaveza su izvođača radova.
Za svako odstupanje od projekta potrebno je kroz projektantski nadzor osigurati mišljenje i suglasnost projektanta. Nepredviđeni radovi koji se tijekom izvođenja radova pokažu neophodnima mogu se izvoditi uz suglasnost projektanta ali samo po odobrenju investitora i to na osnovu prihvaćene ponude i analize izvoditelja. Stvarne količine pojedinih radova utvrditi će nadzorni inženjer na licu mjesta.
Izvođač je dužan ishoditi sve potrebne suglasnosti od upravitelja javne ceste vezano uz privremenu regulaciju prometa za vrijeme izvođenja radova te istu treba postaviti sukladno Prometnom elaboratu koji je sastavni dio projektne dokumentacije.
</t>
  </si>
  <si>
    <t>1.</t>
  </si>
  <si>
    <t>PRIPREMNI RADOVI</t>
  </si>
  <si>
    <t>1.1.</t>
  </si>
  <si>
    <t>Mobilizacija i demobilizacija gradilišta, koje uključuje: 
a) Smještaj ljudstva, opreme, uređaja, materijala i strojeva (dovoz i odvoz) u skladu s važećim propisima i projektnim tehničkim uvjetima kvalitete izvedbe radova
b) Sljedeće minimalne potrebe za izvedbu radova:
- vodovodne instalacije za sanitarne potrebe i potrebe izvođenja radova na hidrodemoliranju betona, kao i ostale tehnološke potrebe u okviru normativa,
- električne instalacije za napajanje svih  uređaja, alata i strojeva za obavljanje radova i za rasvjetu prostorija i radnih mjesta,
c) uređenje privremene gradilišne deponije
d) uređenje gradilišta nakon završetka radova
e) izrada sve potrebne tehničke dokumentacije, elaborata, projekata i sl.
h) čuvarska služba</t>
  </si>
  <si>
    <t>kom</t>
  </si>
  <si>
    <t>1.2.</t>
  </si>
  <si>
    <t>Izrada zaštitne ograde gradilišta. Ograda mora biti kontinuirana, nepropusna, minimalne visine 2 m, osigurana od prevrtanja i prodora bilo kakvog stranog tijela sa gradilišta. U jediničnoj cijeni uključeni i radovi na premještanju ograde duž objekta. Demontaža i odvoz s objekta po završetku radova.
Obračun po m' postavljene ograde.</t>
  </si>
  <si>
    <t>m'</t>
  </si>
  <si>
    <t>4.</t>
  </si>
  <si>
    <t>4.1.</t>
  </si>
  <si>
    <t>m2</t>
  </si>
  <si>
    <t>2.</t>
  </si>
  <si>
    <t>360x2</t>
  </si>
  <si>
    <t>/EURA/</t>
  </si>
  <si>
    <r>
      <t xml:space="preserve"> T R O Š K O V N I K
</t>
    </r>
    <r>
      <rPr>
        <b/>
        <sz val="12"/>
        <rFont val="Arial"/>
        <family val="2"/>
        <charset val="238"/>
      </rPr>
      <t>SANACIJA MOSTA KRKA</t>
    </r>
  </si>
  <si>
    <t>2.1.</t>
  </si>
  <si>
    <t>720x0,15=108</t>
  </si>
  <si>
    <t>2.2.</t>
  </si>
  <si>
    <t>2.3.</t>
  </si>
  <si>
    <t>2.4.</t>
  </si>
  <si>
    <t>2.5.</t>
  </si>
  <si>
    <t>EURA</t>
  </si>
  <si>
    <t>3.</t>
  </si>
  <si>
    <t>3.1.</t>
  </si>
  <si>
    <t>3.2.</t>
  </si>
  <si>
    <t>3.3.</t>
  </si>
  <si>
    <t>OSTALI RADOVI</t>
  </si>
  <si>
    <t>Uređenje gradilišta nakon završetka radova.
Obračun se vrši po komadu.</t>
  </si>
  <si>
    <t xml:space="preserve">Rekapitulacija: </t>
  </si>
  <si>
    <t>Ukupno:</t>
  </si>
  <si>
    <t>PDV</t>
  </si>
  <si>
    <t>%</t>
  </si>
  <si>
    <t>Sveukupno:</t>
  </si>
  <si>
    <t>3.4.</t>
  </si>
  <si>
    <t>3.5.</t>
  </si>
  <si>
    <t>3.6.</t>
  </si>
  <si>
    <t>3.7.</t>
  </si>
  <si>
    <t>2.6.</t>
  </si>
  <si>
    <t>2.7.</t>
  </si>
  <si>
    <t>Brušenje sloja 1,5 cm dubine radi postavljanja čeličnog šešira. Izvodi se u površini kružnog oblika ϕ=100 mm.  Stavka uključuje svu opremu, mehanizaciju, rad, alat, pribor i potrošni materijal, kao i sve prijevoze i prijenose za potpuno dovršenje radova.
Obraćun se vrši po komadu.</t>
  </si>
  <si>
    <t>Dobava i ugradnja novih betonskih rubnjaka na mjestu uklonjenih sa slojem podložnog morta radi prijanjanja betonskih površina. Stavka obuhvaća sav rad, alat, pribor i potrošni materijal potreban za potpuno dovršenje radova, kao i sve potrebne prijevoze i prijenose. 
Obračun po komadu ugrađenih rubnjaka.</t>
  </si>
  <si>
    <t>Visokotlačno čišćenje površine afalta od iscvjetanih soli. Korisi se poseban uređaj sa vodom pod tlakom i mehaničko četkanje. Uklanjaju se soli s površine asfalta na vidljivim mjestima izluživanja na oba konika mosta. Stavka obuhvaća sav rad, alat, pribor i potrošni materijal potreban za potpuno dovršenje radova, kao i sve potrebne prijevoze i prijenose. 
Obračun po m2.</t>
  </si>
  <si>
    <t>9x10x6</t>
  </si>
  <si>
    <t>Čišćenje lijevano željeznog slivničkog lonca. Najprije se izvodi grubo čišćenje pa fino čišćenje vodom i rotirajučom diznom i na kraju ispuhivanje zrakom. Stavka uključuje svu opremu, mehanizaciju, rad, alat, pribor i potrošni materijal, kao i sve prijevoze i prijenose za potpuno dovršenje radova. 
Obračun se vrši po komadu revizionih okna.</t>
  </si>
  <si>
    <t>2.8.</t>
  </si>
  <si>
    <t>2.9.</t>
  </si>
  <si>
    <t>2.10.</t>
  </si>
  <si>
    <t>4.2.</t>
  </si>
  <si>
    <r>
      <t xml:space="preserve">Bušenje rubnjaka, podložnog betona i hidroizlacije dijamantnom krunom. Vađenje valjaka ϕ=200 mm. Stavka uključuje svu opremu, mehanizaciju, rad, alat, pribor i potrošni materijal, kao i sve prijevoze i prijenose za potpuno dovršenje radova. Stavka uključuje ručno uklanjanje HI trake na dnu bušotine.
Obraćun se vrši po </t>
    </r>
    <r>
      <rPr>
        <sz val="12"/>
        <rFont val="Arial"/>
        <family val="2"/>
        <charset val="238"/>
      </rPr>
      <t>komadu.</t>
    </r>
  </si>
  <si>
    <t>390 x 6 x 0,10 = 234</t>
  </si>
  <si>
    <t>Dobava i doprema materijala te bojanje razdjelne crte na mjestima gdje je pod utjecajem soli izblijedila horizontalna signalizacija. Procjenjuje se da je potrebno pobojati 10 % od ukupne horizontalne izolacije objekta. Sav potreban rad i materijal uključeni u cijenu.
Obračun po m'.</t>
  </si>
  <si>
    <t xml:space="preserve">Uklanjanje betonskih slojeva pomoću ručnog i mehaničkog alata cca 5 cm dubine. Predviđena količina uklanjanja znosi cca 0.15 m2 po oknu. Sav uklonjeni materijal potrebno je utovariti u transportno sredstvo i deponirati na ovlašteno odlagalište. Stavka obuhvaća sav rad, alat pribor i potrošni materijal, kao i sve potrebne prijevoze i prijenose za potpuno dovršenje radova.
Obračun po komadu okna.
</t>
  </si>
  <si>
    <t>Bušenje kroz ab kolničku ploču u sloju debline 25 cm i čelične pojasnice 400 x 20 mm dijamantom krunom sa dna revizionog okna. Vađenje valjaka  ϕ=40 mm. Stavka uključuje svu opremu, mehanizaciju, rad, alat, pribor i potrošni materijal, kao i sve prijevoze i prijenose za potpuno dovršenje radova. 
Obraćun se vrši po komadu revizionih okna.</t>
  </si>
  <si>
    <t>Dobava i ugradnja cijevi od nehrđajućeg čelika promjera Φ = 30 mm, debljine stijenke 2 mm. Cijev se ugrađuje kao procjednica na nižoj strani RO-a. Na svom vrhu cijev ima kružni slivnik pomoću kojeg prihvaća vodu iz perforirane cijevi te ju odvodi iz RO-a. Dno cijevi treba završiti najmanje 10 cm od podgleda betonske ploče. Ukupna duljina cijevi je 30 cm. Cijev se ugrađuje pomoću epoksidnog ljepila u izbušenu rupu, s kompletnim brtlvljenjem po cijeloj visini. Stavka uključuje svu opremu, mehanizaciju, rad, alat, pribor i potrošni materijal, kao i sve prijevoze i prijenose za potpuno dovršenje radova. 
Obračun po komadu izrađene i ugrađene i podlivene procjednice.</t>
  </si>
  <si>
    <t>Betoniranje volumena oko čeličnog poklopca  betonom C35/45  uz nove šahtove na pješačkoj stazi.U stavku je uključeno nanošenje spoja "starog" i "novog" betona (tzv. "S-N" veza), kao i sva njega betona. Predviđena količina ugrađenog betona iznosi 0,01 m3 po oknu. Stavka obuhvaća sav rad, alat, pribor i potrošni materijal potreban za potpuno dovršenje radova, kao i sve potrebne prijevoze i prijenose. 
Obračun po komadu okna.</t>
  </si>
  <si>
    <t>Ugradnja sanacijskog betona C35/45, u rupe ϕ=200 mm izbušenih otvora u rubnjaka. U stavku uključena nabava i ugradnja betona, vezu SN, ostavljanje reške dim 0,5 x 03 cm po obodu, te njegovanje betona. 
Obračun po komadu ugrađenog betona.</t>
  </si>
  <si>
    <t xml:space="preserve">Uklanjanje postojećih asfaltnih slojeva u punoj debljini (cca 8 cm) unutar prethodno zarezanih površina (između uz rubnjaka pješačke staze i zarezane linije) u širini od 0,15 m, uključujući i HI traku, pomoću ručnog i pneumatskog alata. Uklonjeni materijal je potrebno utovariti u transportno sredstvo i deponirati na ovlašteno odlagalište. Stavka obuhvaća sav rad, alat pribor i potrošni materijal, kao i sve potrebne prijevoze i prijenose za potpuno dovršenje radova.
Obračun po m2 uklonjenih i deponiranih asfaltnih slojeva.
</t>
  </si>
  <si>
    <t xml:space="preserve">Pranje kolničke ab ploče od nečistoća nastalih tijekom eksploatacije materijala i uklanjanja elemenata asfaltnog zastora. Pranje se obavlja hidromehaničkim postupkom, pod mlazom vode između 400 bara i 800 bara, u svrhu detekciju oštećenja. Stavka obuhvaća sav rad, alat pribor i potrošni materijal, kao i sve potrebne prijevoze i prijenose za potpuno dovršenje radova.
Obračun po m2 oprane betonske površine:
</t>
  </si>
  <si>
    <t>720x0,60=108</t>
  </si>
  <si>
    <t>Uklanjanje postojećih betonskih rubnjaka. Uklanjanju se oštećeni postojeći betonski rubnjaci dimenzija 50x50 cm sa slojem podložnog morta, uz čuvanje HI trake, pomoću ručnog i mehaničkog alata sa obje strane objekta. Utovar i odvoz uklonjenog materijala na ovlašteno odlagalište. Stavka obuhvaća sav rad, alat, pribor i potrošni materijal potreban za potpuno dovršenje radova, kao i sve potrebne prijevoze i prijenose. 
Obračun po komadu uklonjenih rubnjaka.</t>
  </si>
  <si>
    <t>40 x 2 x 1,5</t>
  </si>
  <si>
    <t>Zarezivanje betona oko poklopaca okna promjera Φ = 60 cm u debljini od cca 5 cm. Predviđena količina zarezivanja znosi cca 230 cm' po oknu. Zarezivanje se obavlja električnom brusilicom. Stavka obuhvaća sav rad, alat pribor i potrošni materijal, kao i sve potrebne prijevoze i prijenose za potpuno dovršenje radova.
Obračun po komadu okna.</t>
  </si>
  <si>
    <t>Bušenje betonskog sloja debline 250 mm i čelične pojasnice 400 x 20 mm dijamantom krunom na središtu obrušene površine. Vađenje valjaka  ϕ=40 mm.  Stavka uključuje svu opremu, mehanizaciju, rad, alat, pribor i potrošni materijal, kao i sve prijevoze i prijenose za potpuno dovršenje radova. 
Obraćun se vrši po komadu.</t>
  </si>
  <si>
    <t>UGRADNJA PROCJEDNICA U PJEŠAČKE STAZE</t>
  </si>
  <si>
    <t>SANACIJA RUBNJAKA I UGRADNJA BRTVLJENOG SLOJA</t>
  </si>
  <si>
    <t>4.3.</t>
  </si>
  <si>
    <t>4.4.</t>
  </si>
  <si>
    <t>4.5.</t>
  </si>
  <si>
    <t>4.6.</t>
  </si>
  <si>
    <t>4.7.</t>
  </si>
  <si>
    <t>5.</t>
  </si>
  <si>
    <t>4.8.</t>
  </si>
  <si>
    <t>5.2.</t>
  </si>
  <si>
    <t>5.1.</t>
  </si>
  <si>
    <t>Dobava i ugradnja cijevi od nehrđajućeg čelika promjera Φ = 30 mm, debljine stijenke 2 mm. Na svom vrhu cijev ima kružni slivnik pomoću kojeg prihvaća vodu iz perforirane cijevi te ju odvodi niz konstrukciju. Dno cijevi treba završiti najmanje 10 cm od podgleda betonske ploče. Ukupna duljina cijevi je 30 cm. Cijev se ugrađuje pomoću epoksidnog ljepila u izbušenu rupu, s kompletnim brtlvljenjem po cijeloj visini. Stavka uključuje svu opremu, mehanizaciju, rad, alat, pribor i potrošni materijal, kao i sve prijevoze i prijenose za potpuno dovršenje radova. 
Obračun po komadu izrađene i ugrađene i podlivene procjednice.</t>
  </si>
  <si>
    <t>Zarezivanje asfaltnog zastora u punoj duljini objekta, od upornjaka do upornjaka, dubine od cca 8 cm. Stavka obuhvaća sav rad, alat pribor i potrošni materijal, kao i sve potrebne prijevoze i prijenose za potpuno dovršenje radova. 
Obračun po m' zarezanog asfaltnog zastora.</t>
  </si>
  <si>
    <t>Dobava i ugradnja hidroizolacijskog premaza (kao npr. Nafuflex Easy Tech 2 ili istovjetan) na dno bušotine ϕ=200mm, ugradnja žičane mreže te dva sloja geotekstila na brušenu površinu  ϕ=100 mm. Stavka uključuje svu opremu, mehanizaciju, rad, alat, pribor i potrošni materijal, kao i sve prijevoze i prijenose za potpuno dovršenje radova. 
Obračun po komadu procjednice.</t>
  </si>
  <si>
    <r>
      <t xml:space="preserve">Dobava i nanošenje hidroizolacijskog (bitumenskog) polimerom modificiranog premaza (kao npr. Nafuflex Easy Tech 2 ili istovjetan) na dno revizionog okna. Premaz se nanosi ručno gleterom ili četkom. Na mjestu inox-a "Šeširića" procjenice potrebno je prethodno nanijeti </t>
    </r>
    <r>
      <rPr>
        <i/>
        <sz val="12"/>
        <color theme="1"/>
        <rFont val="Arial"/>
        <family val="2"/>
        <charset val="238"/>
      </rPr>
      <t>primer</t>
    </r>
    <r>
      <rPr>
        <sz val="12"/>
        <color theme="1"/>
        <rFont val="Arial"/>
        <family val="2"/>
        <charset val="238"/>
      </rPr>
      <t>.
Obraćun se vrši po komadu revizionih okna.</t>
    </r>
  </si>
  <si>
    <t>Dobava i ugradnja fleksibilnog crijeva promjera Φ = 30 mm. Crijevo se ugrađuje na kraj cijevi od nehrđajućeg čelika i odvodi procjednu vodu. Dno crijeva treba biti prepušteno najmanje 20 cm od dna podgleda čeličnih nosača. Ukupna duljina cijevi je cca 220 cm i učvršćuje se na min 4 mjesta. Stavka uključuje svu opremu, mehanizaciju, rad, alat, pribor i potrošni materijal, kao i sve prijevoze i prijenose za potpuno dovršenje radova. 
Obračun po komadu izrađenog i ugrađenog crijeva.</t>
  </si>
  <si>
    <t>ug</t>
  </si>
  <si>
    <t xml:space="preserve">SANACIJA REVIZIONIH OKNA </t>
  </si>
  <si>
    <t>Uklanjanje postojećih poklopaca promjera cca ϕ= 60 cm pomoću mehaničkog i ručnog alata. Vijke koje pridržavaju okvir poklopca je potrebno odrezati pomoću električne brusilice na minimalnoj dubini 5 cm. Prethodno je potrebno mehaničim i ručnim alatom "osloboditi" volumen oko vijaka. Sav uklonjeni materijal potrebno je utovariti u transportno sredstvo i deponirati na ovlašteno odlagalište. Stavka obuhvaća sav rad, alat pribor i potrošni materijal, kao i sve potrebne prijevoze i prijenose za potpuno dovršenje radova.
Obračun po komadu uklonjenih i deponiranih postojećih poklopaca.</t>
  </si>
  <si>
    <t>Dobava i zapunjavanje (brtvljenje) cijevi revizionih okna na bazi reaktivnih smola (kao npr. Konodur Flexfit). Zapunjavanje se vrši 15 - 25 cm dubine popunjavajući prostor između cijevi Φ =110 mm i strujnih kablova koji prolaze kroz cijevi. Potrebno zapuniti 5 cijevi po revizionom oknu. Stavka uključuje i reviziono okno kod upornjaka U 14, na strani Šibenika.
Obraćun se vrši po komadu revizionih okna.</t>
  </si>
  <si>
    <t>Dobava i ugradnja fleksibilnog crijeva promjera Φ = 30 mm. Crijevo se ugrađuje na kraj cijevi od nehrđajućeg čelika i odvodi procjednu vodu. Dno crijeva treba biti prepušteno najmanje 20 cm od dna podgleda čeličnih nosača. Ukupna duljina cijevi je cca 220 cm i učvršćuje se na min 4 mjesta. Stavka uključuje svu opremu, mehanizaciju, rad, alat, pribor i potrošni materijal, kao i sve prijevoze i prijenose za potpuno dovršenje radova, uključujući korištenje pomične platforme a rad ispod kolničke konstrukcije ili neki drugi način pristupa podgledu kolničke kontrukcije mosta.
Obračun po kompletu izvedenih radova u podgledu kolničke konstrukcije mosta.</t>
  </si>
  <si>
    <t>komplet</t>
  </si>
  <si>
    <t>Brtvljenje kitom sa predmamazom reške starog i novog betona izvodi se PU jednokomponentnim kitom. Stavka uključuje svu opremu, mehanizaciju, rad, alat, pribor i potrošni materijal, kao i sve prijevoze i prijenose za potpuno dovršenje radova. 
Obračun po komadu procjednice.</t>
  </si>
  <si>
    <t>Kitanje reške na višoj strani PU jednokomponentnim kitom kod upronjaka U 14 u širini pješačkih staza od 3 m. Stavka obuhvaća sav rad, alat, pribor i potrošni materijal potreban za potpuno dovršenje radova, kao i sve potrebne prijevoze i prijenose. 
Obračun po komadu.</t>
  </si>
  <si>
    <r>
      <t xml:space="preserve">Ugradnja brtvenog sloja uz rubnjake središnjeg pojasa (suklado  normom EN 14188-1, Klasa N2). Ugrađuje se vruća masa za brtvljenje reški (kao npr. Multiseal 40 ili istovrijedna) koja prijanja između betonske pješačke staze i asfaltnih slojeva. Ugradnja se vrši sukladno tehničkom listu proizvođača. Volumen za 1m' ugradnje brtvenog sloja iznosi 0,012 m3 (15 x 8 cm). Nagib gornje plohe brtvenog sloja iznosi 2,5% sukladno prikazanom detalju. Prije ugradnje brtvenog sloja izvodi se prednamaz od odgovarajućeg </t>
    </r>
    <r>
      <rPr>
        <i/>
        <sz val="12"/>
        <rFont val="Arial"/>
        <family val="2"/>
        <charset val="238"/>
      </rPr>
      <t>primera</t>
    </r>
    <r>
      <rPr>
        <sz val="12"/>
        <rFont val="Arial"/>
        <family val="2"/>
        <charset val="238"/>
      </rPr>
      <t>. Stavka uključuje svu opremu, mehanizaciju, rad, alat, pribor i potrošni materijal, kao i sve prijevoze i prijenose za potpuno dovršenje radova. 
Obračun po m' dobavljen, dopremljene i ugrađene brtvene mase.</t>
    </r>
  </si>
  <si>
    <r>
      <t>Dobava, doprema i ugradnja novih vodonepropusnih čeličnih poklopaca promjera cca ϕ= 60 cm (kao npr.</t>
    </r>
    <r>
      <rPr>
        <sz val="12"/>
        <rFont val="Arial"/>
        <family val="2"/>
        <charset val="238"/>
      </rPr>
      <t xml:space="preserve"> A</t>
    </r>
    <r>
      <rPr>
        <sz val="12"/>
        <color theme="1"/>
        <rFont val="Arial"/>
        <family val="2"/>
        <charset val="238"/>
      </rPr>
      <t>CO</t>
    </r>
    <r>
      <rPr>
        <sz val="12"/>
        <color rgb="FFFF0000"/>
        <rFont val="Arial"/>
        <family val="2"/>
        <charset val="238"/>
      </rPr>
      <t xml:space="preserve"> </t>
    </r>
    <r>
      <rPr>
        <sz val="12"/>
        <rFont val="Arial"/>
        <family val="2"/>
        <charset val="238"/>
      </rPr>
      <t xml:space="preserve">City Top P RSS </t>
    </r>
    <r>
      <rPr>
        <sz val="12"/>
        <color theme="1"/>
        <rFont val="Arial"/>
        <family val="2"/>
        <charset val="238"/>
      </rPr>
      <t>ili istovjetan). Poklopac iz lijevanog željeza EN - GJS - 500 - 7 s NBR brtvom, razreda opterećenja D400 (prema HRN EN 124:2005). Stavka obuhvaća sav rad, alat, pribor i potrošni materijal potreban za potpuno dovršenje radova, kao i sve potrebne prijevoze i prijenose. 
Obračun po kom dobavljenog, dopremljenog i ugrađenog čeličnog poklopca.</t>
    </r>
  </si>
  <si>
    <t>2.11.</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</si>
</sst>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k_n_-;\-* #,##0.00\ _k_n_-;_-* &quot;-&quot;??\ _k_n_-;_-@_-"/>
    <numFmt numFmtId="164" formatCode="_-* #,##0.00_-;\-* #,##0.00_-;_-* &quot;-&quot;??_-;_-@_-"/>
    <numFmt numFmtId="165" formatCode="General_)"/>
  </numFmts>
  <fonts count="22" x14ac:knownFonts="1">
    <font>
      <sz val="11"/>
      <color theme="1"/>
      <name val="Calibri"/>
      <family val="2"/>
      <charset val="238"/>
      <scheme val="minor"/>
    </font>
    <font>
      <sz val="10"/>
      <name val="Arial"/>
      <family val="2"/>
      <charset val="238"/>
    </font>
    <font>
      <sz val="10"/>
      <name val="Courier"/>
      <family val="1"/>
      <charset val="238"/>
    </font>
    <font>
      <sz val="12"/>
      <name val="Arial"/>
      <family val="2"/>
      <charset val="238"/>
    </font>
    <font>
      <b/>
      <sz val="12"/>
      <name val="Arial"/>
      <family val="2"/>
      <charset val="238"/>
    </font>
    <font>
      <b/>
      <sz val="12"/>
      <color indexed="10"/>
      <name val="Arial"/>
      <family val="2"/>
      <charset val="238"/>
    </font>
    <font>
      <sz val="10"/>
      <name val="Arial"/>
      <family val="2"/>
      <charset val="238"/>
    </font>
    <font>
      <sz val="12"/>
      <color indexed="10"/>
      <name val="Arial"/>
      <family val="2"/>
      <charset val="238"/>
    </font>
    <font>
      <sz val="10"/>
      <name val="Helv"/>
    </font>
    <font>
      <sz val="10"/>
      <name val="Times New Roman CE"/>
      <charset val="238"/>
    </font>
    <font>
      <sz val="12"/>
      <color indexed="8"/>
      <name val="Arial"/>
      <family val="2"/>
      <charset val="238"/>
    </font>
    <font>
      <sz val="12"/>
      <name val="Tahoma"/>
      <family val="2"/>
      <charset val="238"/>
    </font>
    <font>
      <sz val="10"/>
      <name val="Arial"/>
      <family val="2"/>
    </font>
    <font>
      <b/>
      <sz val="12"/>
      <color rgb="FFFF0000"/>
      <name val="Arial"/>
      <family val="2"/>
      <charset val="238"/>
    </font>
    <font>
      <sz val="11"/>
      <color theme="1"/>
      <name val="Arial"/>
      <family val="2"/>
      <charset val="238"/>
    </font>
    <font>
      <sz val="10"/>
      <color rgb="FF000000"/>
      <name val="Arial"/>
      <family val="2"/>
      <charset val="238"/>
    </font>
    <font>
      <sz val="12"/>
      <color theme="1"/>
      <name val="Arial"/>
      <family val="2"/>
      <charset val="238"/>
    </font>
    <font>
      <sz val="12"/>
      <color rgb="FF000000"/>
      <name val="Arial"/>
      <family val="2"/>
      <charset val="238"/>
    </font>
    <font>
      <sz val="12"/>
      <color theme="1"/>
      <name val="Calibri"/>
      <family val="2"/>
      <charset val="238"/>
      <scheme val="minor"/>
    </font>
    <font>
      <i/>
      <sz val="12"/>
      <color theme="1"/>
      <name val="Arial"/>
      <family val="2"/>
      <charset val="238"/>
    </font>
    <font>
      <sz val="12"/>
      <color rgb="FFFF0000"/>
      <name val="Arial"/>
      <family val="2"/>
      <charset val="238"/>
    </font>
    <font>
      <i/>
      <sz val="12"/>
      <name val="Arial"/>
      <family val="2"/>
      <charset val="238"/>
    </font>
  </fonts>
  <fills count="6">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theme="0"/>
        <bgColor indexed="64"/>
      </patternFill>
    </fill>
    <fill>
      <patternFill patternType="solid">
        <fgColor rgb="FFFFFFFF"/>
        <bgColor rgb="FFFFFFFF"/>
      </patternFill>
    </fill>
  </fills>
  <borders count="15">
    <border>
      <left/>
      <right/>
      <top/>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s>
  <cellStyleXfs count="27">
    <xf numFmtId="0" fontId="0" fillId="0" borderId="0"/>
    <xf numFmtId="0" fontId="1" fillId="0" borderId="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4" fontId="1" fillId="0" borderId="0" applyFont="0" applyFill="0" applyBorder="0" applyAlignment="0" applyProtection="0"/>
    <xf numFmtId="0" fontId="6" fillId="0" borderId="0"/>
    <xf numFmtId="0" fontId="11" fillId="0" borderId="0"/>
    <xf numFmtId="0" fontId="12" fillId="0" borderId="0"/>
    <xf numFmtId="0" fontId="6" fillId="0" borderId="0"/>
    <xf numFmtId="0" fontId="12" fillId="0" borderId="0">
      <alignment vertical="center"/>
    </xf>
    <xf numFmtId="0" fontId="6" fillId="0" borderId="0"/>
    <xf numFmtId="0" fontId="6" fillId="0" borderId="0"/>
    <xf numFmtId="0" fontId="1" fillId="0" borderId="0"/>
    <xf numFmtId="4" fontId="9" fillId="0" borderId="0"/>
    <xf numFmtId="0" fontId="12" fillId="0" borderId="0"/>
    <xf numFmtId="0" fontId="6" fillId="0" borderId="0"/>
    <xf numFmtId="0" fontId="6" fillId="0" borderId="0"/>
    <xf numFmtId="165" fontId="2" fillId="0" borderId="0"/>
    <xf numFmtId="0" fontId="8" fillId="0" borderId="0"/>
    <xf numFmtId="43" fontId="12" fillId="0" borderId="0" applyFont="0" applyFill="0" applyBorder="0" applyAlignment="0" applyProtection="0"/>
    <xf numFmtId="164" fontId="6" fillId="0" borderId="0" applyFont="0" applyFill="0" applyBorder="0" applyAlignment="0" applyProtection="0"/>
    <xf numFmtId="0" fontId="6" fillId="0" borderId="0"/>
    <xf numFmtId="0" fontId="15" fillId="0" borderId="0"/>
    <xf numFmtId="0" fontId="11" fillId="0" borderId="0"/>
    <xf numFmtId="43" fontId="6" fillId="0" borderId="0" applyFont="0" applyFill="0" applyBorder="0" applyAlignment="0" applyProtection="0"/>
    <xf numFmtId="0" fontId="15" fillId="0" borderId="0"/>
  </cellStyleXfs>
  <cellXfs count="216">
    <xf numFmtId="0" fontId="0" fillId="0" borderId="0" xfId="0"/>
    <xf numFmtId="165" fontId="3" fillId="4" borderId="0" xfId="13" applyNumberFormat="1" applyFont="1" applyFill="1" applyBorder="1" applyAlignment="1" applyProtection="1">
      <alignment horizontal="justify" vertical="top" wrapText="1"/>
    </xf>
    <xf numFmtId="164" fontId="10" fillId="0" borderId="0" xfId="5" applyFont="1" applyFill="1" applyBorder="1" applyAlignment="1"/>
    <xf numFmtId="164" fontId="3" fillId="0" borderId="0" xfId="5" applyFont="1" applyFill="1" applyBorder="1" applyAlignment="1"/>
    <xf numFmtId="2" fontId="3" fillId="0" borderId="0" xfId="1" applyNumberFormat="1" applyFont="1" applyFill="1" applyBorder="1" applyAlignment="1"/>
    <xf numFmtId="164" fontId="10" fillId="0" borderId="0" xfId="5" applyFont="1" applyFill="1" applyBorder="1" applyAlignment="1">
      <alignment wrapText="1"/>
    </xf>
    <xf numFmtId="2" fontId="3" fillId="0" borderId="0" xfId="1" applyNumberFormat="1" applyFont="1" applyFill="1" applyBorder="1" applyAlignment="1">
      <alignment wrapText="1"/>
    </xf>
    <xf numFmtId="0" fontId="3" fillId="0" borderId="0" xfId="13" applyFont="1" applyFill="1" applyBorder="1" applyAlignment="1">
      <alignment horizontal="left"/>
    </xf>
    <xf numFmtId="164" fontId="3" fillId="0" borderId="0" xfId="5" applyFont="1" applyFill="1" applyBorder="1" applyAlignment="1">
      <alignment horizontal="justify" vertical="center"/>
    </xf>
    <xf numFmtId="164" fontId="3" fillId="0" borderId="0" xfId="5" applyFont="1" applyFill="1" applyBorder="1" applyAlignment="1">
      <alignment horizontal="right" vertical="center"/>
    </xf>
    <xf numFmtId="0" fontId="3" fillId="0" borderId="0" xfId="13" applyFont="1" applyFill="1" applyBorder="1" applyAlignment="1">
      <alignment vertical="center"/>
    </xf>
    <xf numFmtId="0" fontId="3" fillId="0" borderId="0" xfId="13" applyFont="1" applyAlignment="1">
      <alignment horizontal="left" vertical="top"/>
    </xf>
    <xf numFmtId="0" fontId="3" fillId="0" borderId="0" xfId="13" applyFont="1" applyBorder="1" applyAlignment="1">
      <alignment horizontal="justify" vertical="top"/>
    </xf>
    <xf numFmtId="39" fontId="3" fillId="0" borderId="0" xfId="13" applyNumberFormat="1" applyFont="1" applyBorder="1" applyAlignment="1" applyProtection="1">
      <alignment horizontal="left"/>
    </xf>
    <xf numFmtId="164" fontId="3" fillId="0" borderId="0" xfId="5" applyFont="1" applyBorder="1" applyAlignment="1">
      <alignment horizontal="justify" vertical="center"/>
    </xf>
    <xf numFmtId="164" fontId="3" fillId="0" borderId="0" xfId="5" applyFont="1" applyBorder="1" applyAlignment="1">
      <alignment horizontal="right" vertical="center"/>
    </xf>
    <xf numFmtId="164" fontId="3" fillId="0" borderId="0" xfId="5" applyFont="1" applyAlignment="1">
      <alignment horizontal="right" vertical="center"/>
    </xf>
    <xf numFmtId="0" fontId="3" fillId="0" borderId="1" xfId="13" applyFont="1" applyBorder="1" applyAlignment="1">
      <alignment horizontal="left" vertical="top"/>
    </xf>
    <xf numFmtId="0" fontId="3" fillId="0" borderId="0" xfId="13" applyFont="1" applyFill="1" applyBorder="1" applyAlignment="1">
      <alignment vertical="center" wrapText="1"/>
    </xf>
    <xf numFmtId="0" fontId="6" fillId="0" borderId="0" xfId="13" applyFont="1" applyAlignment="1">
      <alignment horizontal="left" vertical="top"/>
    </xf>
    <xf numFmtId="0" fontId="3" fillId="0" borderId="0" xfId="13" quotePrefix="1" applyFont="1" applyFill="1" applyBorder="1" applyAlignment="1"/>
    <xf numFmtId="164" fontId="3" fillId="2" borderId="2" xfId="5" quotePrefix="1" applyFont="1" applyFill="1" applyBorder="1" applyAlignment="1" applyProtection="1">
      <alignment horizontal="center" vertical="center"/>
    </xf>
    <xf numFmtId="164" fontId="3" fillId="2" borderId="2" xfId="5" applyFont="1" applyFill="1" applyBorder="1" applyAlignment="1" applyProtection="1">
      <alignment horizontal="center" vertical="center"/>
    </xf>
    <xf numFmtId="164" fontId="3" fillId="2" borderId="3" xfId="5" applyFont="1" applyFill="1" applyBorder="1" applyAlignment="1" applyProtection="1">
      <alignment horizontal="center" vertical="center"/>
    </xf>
    <xf numFmtId="164" fontId="3" fillId="2" borderId="4" xfId="5" applyFont="1" applyFill="1" applyBorder="1" applyAlignment="1">
      <alignment horizontal="center" vertical="center"/>
    </xf>
    <xf numFmtId="164" fontId="3" fillId="2" borderId="4" xfId="5" applyFont="1" applyFill="1" applyBorder="1" applyAlignment="1" applyProtection="1">
      <alignment horizontal="center" vertical="center"/>
    </xf>
    <xf numFmtId="164" fontId="3" fillId="2" borderId="1" xfId="5" applyFont="1" applyFill="1" applyBorder="1" applyAlignment="1" applyProtection="1">
      <alignment horizontal="center" vertical="center"/>
    </xf>
    <xf numFmtId="164" fontId="3" fillId="2" borderId="5" xfId="5" applyFont="1" applyFill="1" applyBorder="1" applyAlignment="1">
      <alignment horizontal="center" vertical="center"/>
    </xf>
    <xf numFmtId="165" fontId="3" fillId="0" borderId="0" xfId="13" applyNumberFormat="1" applyFont="1" applyFill="1" applyBorder="1" applyAlignment="1" applyProtection="1">
      <alignment horizontal="center" vertical="top"/>
    </xf>
    <xf numFmtId="0" fontId="4" fillId="0" borderId="0" xfId="1" applyNumberFormat="1" applyFont="1" applyFill="1" applyBorder="1" applyAlignment="1">
      <alignment horizontal="left" vertical="top" wrapText="1"/>
    </xf>
    <xf numFmtId="39" fontId="3" fillId="0" borderId="0" xfId="13" applyNumberFormat="1" applyFont="1" applyFill="1" applyBorder="1" applyAlignment="1" applyProtection="1">
      <alignment horizontal="center"/>
    </xf>
    <xf numFmtId="164" fontId="3" fillId="0" borderId="0" xfId="5" applyFont="1" applyFill="1" applyBorder="1" applyAlignment="1">
      <alignment horizontal="center" vertical="center"/>
    </xf>
    <xf numFmtId="164" fontId="3" fillId="0" borderId="0" xfId="5" quotePrefix="1" applyFont="1" applyFill="1" applyBorder="1" applyAlignment="1" applyProtection="1">
      <alignment horizontal="center" vertical="center"/>
    </xf>
    <xf numFmtId="165" fontId="3" fillId="0" borderId="7" xfId="13" applyNumberFormat="1" applyFont="1" applyFill="1" applyBorder="1" applyAlignment="1" applyProtection="1">
      <alignment horizontal="center" vertical="top"/>
    </xf>
    <xf numFmtId="0" fontId="3" fillId="0" borderId="0" xfId="14" applyNumberFormat="1" applyFont="1" applyFill="1" applyBorder="1" applyAlignment="1">
      <alignment horizontal="left" vertical="top"/>
    </xf>
    <xf numFmtId="0" fontId="3" fillId="0" borderId="0" xfId="1" applyNumberFormat="1" applyFont="1" applyFill="1" applyBorder="1" applyAlignment="1">
      <alignment horizontal="justify" vertical="top" wrapText="1"/>
    </xf>
    <xf numFmtId="164" fontId="10" fillId="0" borderId="0" xfId="5" applyFont="1" applyFill="1" applyBorder="1" applyAlignment="1">
      <alignment horizontal="right" wrapText="1"/>
    </xf>
    <xf numFmtId="0" fontId="3" fillId="0" borderId="0" xfId="1" applyNumberFormat="1" applyFont="1" applyFill="1" applyAlignment="1">
      <alignment horizontal="justify" vertical="top"/>
    </xf>
    <xf numFmtId="0" fontId="3" fillId="0" borderId="0" xfId="1" applyNumberFormat="1" applyFont="1" applyFill="1" applyBorder="1" applyAlignment="1">
      <alignment horizontal="center"/>
    </xf>
    <xf numFmtId="0" fontId="3" fillId="0" borderId="0" xfId="13" applyFont="1" applyFill="1" applyAlignment="1">
      <alignment horizontal="left" vertical="top" wrapText="1"/>
    </xf>
    <xf numFmtId="165" fontId="5" fillId="3" borderId="9" xfId="13" applyNumberFormat="1" applyFont="1" applyFill="1" applyBorder="1" applyAlignment="1" applyProtection="1">
      <alignment horizontal="left" vertical="top"/>
    </xf>
    <xf numFmtId="0" fontId="13" fillId="0" borderId="0" xfId="13" applyFont="1" applyFill="1" applyAlignment="1">
      <alignment horizontal="left" vertical="top"/>
    </xf>
    <xf numFmtId="0" fontId="3" fillId="0" borderId="0" xfId="1" applyFont="1" applyFill="1" applyBorder="1" applyAlignment="1">
      <alignment horizontal="justify" vertical="top" wrapText="1"/>
    </xf>
    <xf numFmtId="0" fontId="3" fillId="0" borderId="0" xfId="13" applyFont="1" applyFill="1" applyBorder="1" applyAlignment="1">
      <alignment horizontal="left"/>
    </xf>
    <xf numFmtId="164" fontId="3" fillId="0" borderId="0" xfId="5" applyFont="1" applyFill="1" applyBorder="1" applyAlignment="1">
      <alignment horizontal="justify" vertical="center"/>
    </xf>
    <xf numFmtId="0" fontId="6" fillId="0" borderId="0" xfId="13" applyFont="1" applyFill="1" applyAlignment="1">
      <alignment vertical="center"/>
    </xf>
    <xf numFmtId="0" fontId="3" fillId="0" borderId="0" xfId="13" applyFont="1" applyFill="1" applyBorder="1" applyAlignment="1">
      <alignment horizontal="left" vertical="top" wrapText="1"/>
    </xf>
    <xf numFmtId="164" fontId="3" fillId="2" borderId="5" xfId="5" quotePrefix="1" applyFont="1" applyFill="1" applyBorder="1" applyAlignment="1" applyProtection="1">
      <alignment horizontal="center" vertical="center"/>
    </xf>
    <xf numFmtId="164" fontId="3" fillId="2" borderId="6" xfId="5" quotePrefix="1" applyFont="1" applyFill="1" applyBorder="1" applyAlignment="1" applyProtection="1">
      <alignment horizontal="center" vertical="center"/>
    </xf>
    <xf numFmtId="165" fontId="5" fillId="3" borderId="8" xfId="13" applyNumberFormat="1" applyFont="1" applyFill="1" applyBorder="1" applyAlignment="1" applyProtection="1">
      <alignment horizontal="left" vertical="top"/>
    </xf>
    <xf numFmtId="165" fontId="5" fillId="3" borderId="8" xfId="13" applyNumberFormat="1" applyFont="1" applyFill="1" applyBorder="1" applyAlignment="1" applyProtection="1">
      <alignment horizontal="justify" vertical="top"/>
    </xf>
    <xf numFmtId="0" fontId="3" fillId="0" borderId="0" xfId="1" applyNumberFormat="1" applyFont="1" applyFill="1" applyBorder="1" applyAlignment="1">
      <alignment horizontal="center"/>
    </xf>
    <xf numFmtId="0" fontId="3" fillId="0" borderId="0" xfId="13" applyFont="1" applyFill="1" applyBorder="1" applyAlignment="1">
      <alignment horizontal="center"/>
    </xf>
    <xf numFmtId="164" fontId="10" fillId="0" borderId="0" xfId="5" applyFont="1" applyFill="1" applyBorder="1" applyAlignment="1">
      <alignment horizontal="left" vertical="center"/>
    </xf>
    <xf numFmtId="0" fontId="3" fillId="0" borderId="0" xfId="1" applyFont="1" applyFill="1" applyAlignment="1">
      <alignment horizontal="justify" vertical="top" wrapText="1"/>
    </xf>
    <xf numFmtId="165" fontId="5" fillId="3" borderId="10" xfId="13" applyNumberFormat="1" applyFont="1" applyFill="1" applyBorder="1" applyAlignment="1" applyProtection="1">
      <alignment horizontal="justify" vertical="top"/>
    </xf>
    <xf numFmtId="164" fontId="5" fillId="3" borderId="10" xfId="13" applyNumberFormat="1" applyFont="1" applyFill="1" applyBorder="1" applyAlignment="1">
      <alignment horizontal="left" wrapText="1"/>
    </xf>
    <xf numFmtId="164" fontId="4" fillId="3" borderId="10" xfId="5" applyFont="1" applyFill="1" applyBorder="1" applyAlignment="1">
      <alignment horizontal="right" wrapText="1"/>
    </xf>
    <xf numFmtId="164" fontId="5" fillId="3" borderId="10" xfId="5" applyFont="1" applyFill="1" applyBorder="1" applyAlignment="1">
      <alignment horizontal="right" wrapText="1"/>
    </xf>
    <xf numFmtId="0" fontId="3" fillId="0" borderId="0" xfId="1" applyNumberFormat="1" applyFont="1" applyFill="1" applyBorder="1" applyAlignment="1">
      <alignment horizontal="left" vertical="top" wrapText="1"/>
    </xf>
    <xf numFmtId="165" fontId="5" fillId="3" borderId="8" xfId="13" applyNumberFormat="1" applyFont="1" applyFill="1" applyBorder="1" applyAlignment="1">
      <alignment horizontal="justify" vertical="top"/>
    </xf>
    <xf numFmtId="165" fontId="3" fillId="0" borderId="0" xfId="13" applyNumberFormat="1" applyFont="1" applyFill="1" applyBorder="1" applyAlignment="1">
      <alignment horizontal="justify" vertical="top" wrapText="1"/>
    </xf>
    <xf numFmtId="165" fontId="10" fillId="0" borderId="0" xfId="13" applyNumberFormat="1" applyFont="1" applyFill="1" applyBorder="1" applyAlignment="1" applyProtection="1">
      <alignment vertical="top" wrapText="1"/>
    </xf>
    <xf numFmtId="0" fontId="14" fillId="0" borderId="0" xfId="0" applyFont="1"/>
    <xf numFmtId="0" fontId="14" fillId="0" borderId="0" xfId="0" applyFont="1" applyAlignment="1">
      <alignment horizontal="center"/>
    </xf>
    <xf numFmtId="0" fontId="14" fillId="0" borderId="0" xfId="0" applyFont="1" applyAlignment="1">
      <alignment wrapText="1"/>
    </xf>
    <xf numFmtId="2" fontId="14" fillId="0" borderId="0" xfId="0" applyNumberFormat="1" applyFont="1" applyAlignment="1">
      <alignment vertical="center"/>
    </xf>
    <xf numFmtId="0" fontId="0" fillId="0" borderId="0" xfId="0" applyAlignment="1">
      <alignment horizontal="center"/>
    </xf>
    <xf numFmtId="0" fontId="3" fillId="0" borderId="0" xfId="22" applyFont="1" applyFill="1" applyBorder="1" applyAlignment="1">
      <alignment horizontal="center"/>
    </xf>
    <xf numFmtId="164" fontId="10" fillId="0" borderId="0" xfId="21" applyFont="1" applyFill="1" applyBorder="1" applyAlignment="1">
      <alignment horizontal="left" vertical="center"/>
    </xf>
    <xf numFmtId="0" fontId="3" fillId="0" borderId="0" xfId="6" applyNumberFormat="1" applyFont="1" applyFill="1" applyBorder="1" applyAlignment="1">
      <alignment horizontal="left" vertical="top" wrapText="1"/>
    </xf>
    <xf numFmtId="165" fontId="10" fillId="0" borderId="0" xfId="22" applyNumberFormat="1" applyFont="1" applyFill="1" applyBorder="1" applyAlignment="1" applyProtection="1">
      <alignment vertical="top" wrapText="1"/>
    </xf>
    <xf numFmtId="165" fontId="5" fillId="3" borderId="9" xfId="13" applyNumberFormat="1" applyFont="1" applyFill="1" applyBorder="1" applyAlignment="1" applyProtection="1">
      <alignment horizontal="left" vertical="center"/>
    </xf>
    <xf numFmtId="165" fontId="5" fillId="3" borderId="10" xfId="13" applyNumberFormat="1" applyFont="1" applyFill="1" applyBorder="1" applyAlignment="1" applyProtection="1">
      <alignment horizontal="justify" vertical="center"/>
    </xf>
    <xf numFmtId="164" fontId="4" fillId="3" borderId="10" xfId="5" applyFont="1" applyFill="1" applyBorder="1" applyAlignment="1">
      <alignment horizontal="right" vertical="center" wrapText="1"/>
    </xf>
    <xf numFmtId="164" fontId="5" fillId="3" borderId="10" xfId="5" applyFont="1" applyFill="1" applyBorder="1" applyAlignment="1">
      <alignment horizontal="right" vertical="center" wrapText="1"/>
    </xf>
    <xf numFmtId="164" fontId="5" fillId="3" borderId="10" xfId="13" applyNumberFormat="1" applyFont="1" applyFill="1" applyBorder="1" applyAlignment="1">
      <alignment horizontal="center" vertical="center" wrapText="1"/>
    </xf>
    <xf numFmtId="165" fontId="5" fillId="4" borderId="0" xfId="13" applyNumberFormat="1" applyFont="1" applyFill="1" applyBorder="1" applyAlignment="1" applyProtection="1">
      <alignment horizontal="left" vertical="top"/>
    </xf>
    <xf numFmtId="165" fontId="5" fillId="4" borderId="0" xfId="13" applyNumberFormat="1" applyFont="1" applyFill="1" applyBorder="1" applyAlignment="1" applyProtection="1">
      <alignment horizontal="justify" vertical="top"/>
    </xf>
    <xf numFmtId="0" fontId="3" fillId="4" borderId="0" xfId="13" applyFont="1" applyFill="1" applyBorder="1" applyAlignment="1">
      <alignment horizontal="left"/>
    </xf>
    <xf numFmtId="164" fontId="3" fillId="4" borderId="0" xfId="5" applyFont="1" applyFill="1" applyBorder="1" applyAlignment="1">
      <alignment horizontal="justify" vertical="center"/>
    </xf>
    <xf numFmtId="164" fontId="3" fillId="4" borderId="0" xfId="5" applyFont="1" applyFill="1" applyBorder="1" applyAlignment="1">
      <alignment horizontal="right" vertical="center"/>
    </xf>
    <xf numFmtId="0" fontId="0" fillId="4" borderId="0" xfId="0" applyFill="1"/>
    <xf numFmtId="0" fontId="3" fillId="0" borderId="0" xfId="22" applyFont="1" applyFill="1" applyBorder="1" applyAlignment="1">
      <alignment horizontal="center"/>
    </xf>
    <xf numFmtId="165" fontId="3" fillId="0" borderId="0" xfId="22" applyNumberFormat="1" applyFont="1" applyFill="1" applyBorder="1" applyAlignment="1">
      <alignment horizontal="justify" vertical="top" wrapText="1"/>
    </xf>
    <xf numFmtId="165" fontId="10" fillId="0" borderId="0" xfId="22" applyNumberFormat="1" applyFont="1" applyFill="1" applyBorder="1" applyAlignment="1" applyProtection="1">
      <alignment vertical="top" wrapText="1"/>
    </xf>
    <xf numFmtId="0" fontId="3" fillId="0" borderId="0" xfId="22" applyFont="1" applyFill="1" applyBorder="1" applyAlignment="1">
      <alignment horizontal="left"/>
    </xf>
    <xf numFmtId="164" fontId="3" fillId="0" borderId="0" xfId="21" applyFont="1" applyFill="1" applyBorder="1" applyAlignment="1">
      <alignment horizontal="justify" vertical="center"/>
    </xf>
    <xf numFmtId="164" fontId="3" fillId="0" borderId="0" xfId="21" applyFont="1" applyFill="1" applyBorder="1" applyAlignment="1">
      <alignment horizontal="right" vertical="center"/>
    </xf>
    <xf numFmtId="164" fontId="3" fillId="0" borderId="0" xfId="21" applyFont="1" applyFill="1" applyBorder="1" applyAlignment="1">
      <alignment horizontal="right" wrapText="1"/>
    </xf>
    <xf numFmtId="0" fontId="3" fillId="0" borderId="0" xfId="22" applyFont="1" applyAlignment="1">
      <alignment horizontal="left" vertical="top" wrapText="1"/>
    </xf>
    <xf numFmtId="0" fontId="3" fillId="0" borderId="0" xfId="22" applyFont="1" applyAlignment="1">
      <alignment horizontal="justify" vertical="top"/>
    </xf>
    <xf numFmtId="0" fontId="3" fillId="0" borderId="0" xfId="22" applyFont="1" applyFill="1" applyBorder="1" applyAlignment="1">
      <alignment horizontal="left" wrapText="1"/>
    </xf>
    <xf numFmtId="164" fontId="3" fillId="0" borderId="0" xfId="21" applyFont="1" applyBorder="1" applyAlignment="1">
      <alignment horizontal="right" wrapText="1"/>
    </xf>
    <xf numFmtId="165" fontId="4" fillId="0" borderId="8" xfId="22" applyNumberFormat="1" applyFont="1" applyFill="1" applyBorder="1" applyAlignment="1" applyProtection="1">
      <alignment horizontal="justify" vertical="top"/>
    </xf>
    <xf numFmtId="0" fontId="5" fillId="0" borderId="0" xfId="22" applyFont="1" applyBorder="1" applyAlignment="1">
      <alignment horizontal="left" vertical="top"/>
    </xf>
    <xf numFmtId="164" fontId="4" fillId="0" borderId="0" xfId="21" applyFont="1" applyBorder="1" applyAlignment="1">
      <alignment horizontal="justify" vertical="center"/>
    </xf>
    <xf numFmtId="164" fontId="5" fillId="0" borderId="0" xfId="21" applyFont="1" applyBorder="1" applyAlignment="1">
      <alignment horizontal="right" vertical="center"/>
    </xf>
    <xf numFmtId="165" fontId="5" fillId="0" borderId="9" xfId="22" applyNumberFormat="1" applyFont="1" applyBorder="1" applyAlignment="1">
      <alignment horizontal="left" vertical="top" wrapText="1"/>
    </xf>
    <xf numFmtId="165" fontId="5" fillId="0" borderId="10" xfId="22" applyNumberFormat="1" applyFont="1" applyBorder="1" applyAlignment="1">
      <alignment horizontal="justify" vertical="top"/>
    </xf>
    <xf numFmtId="164" fontId="5" fillId="0" borderId="10" xfId="22" applyNumberFormat="1" applyFont="1" applyFill="1" applyBorder="1" applyAlignment="1">
      <alignment horizontal="left" wrapText="1"/>
    </xf>
    <xf numFmtId="164" fontId="4" fillId="0" borderId="10" xfId="21" applyFont="1" applyBorder="1" applyAlignment="1">
      <alignment horizontal="right" wrapText="1"/>
    </xf>
    <xf numFmtId="164" fontId="5" fillId="0" borderId="10" xfId="21" applyFont="1" applyFill="1" applyBorder="1" applyAlignment="1">
      <alignment horizontal="right" wrapText="1"/>
    </xf>
    <xf numFmtId="0" fontId="3" fillId="0" borderId="0" xfId="22" applyFont="1" applyFill="1" applyBorder="1" applyAlignment="1">
      <alignment horizontal="left"/>
    </xf>
    <xf numFmtId="164" fontId="3" fillId="0" borderId="0" xfId="21" applyFont="1" applyFill="1" applyBorder="1" applyAlignment="1">
      <alignment horizontal="justify" vertical="center"/>
    </xf>
    <xf numFmtId="164" fontId="3" fillId="0" borderId="0" xfId="21" applyFont="1" applyFill="1" applyBorder="1" applyAlignment="1">
      <alignment horizontal="right" vertical="center"/>
    </xf>
    <xf numFmtId="164" fontId="4" fillId="0" borderId="0" xfId="22" applyNumberFormat="1" applyFont="1" applyFill="1" applyBorder="1" applyAlignment="1">
      <alignment horizontal="left" wrapText="1"/>
    </xf>
    <xf numFmtId="164" fontId="7" fillId="0" borderId="0" xfId="21" applyFont="1" applyFill="1" applyBorder="1" applyAlignment="1">
      <alignment horizontal="right" vertical="center"/>
    </xf>
    <xf numFmtId="164" fontId="5" fillId="0" borderId="0" xfId="21" applyFont="1" applyFill="1" applyBorder="1" applyAlignment="1">
      <alignment horizontal="right" wrapText="1"/>
    </xf>
    <xf numFmtId="0" fontId="3" fillId="0" borderId="0" xfId="22" applyFont="1" applyFill="1" applyBorder="1" applyAlignment="1">
      <alignment horizontal="justify" vertical="top"/>
    </xf>
    <xf numFmtId="164" fontId="3" fillId="0" borderId="0" xfId="21" applyFont="1" applyAlignment="1">
      <alignment horizontal="right" vertical="center"/>
    </xf>
    <xf numFmtId="0" fontId="3" fillId="0" borderId="0" xfId="22" applyFont="1" applyAlignment="1">
      <alignment horizontal="left" vertical="top" wrapText="1"/>
    </xf>
    <xf numFmtId="0" fontId="3" fillId="0" borderId="0" xfId="22" applyFont="1" applyAlignment="1">
      <alignment horizontal="justify" vertical="top"/>
    </xf>
    <xf numFmtId="164" fontId="4" fillId="0" borderId="10" xfId="21" applyFont="1" applyBorder="1" applyAlignment="1">
      <alignment horizontal="right" wrapText="1"/>
    </xf>
    <xf numFmtId="164" fontId="5" fillId="0" borderId="10" xfId="21" applyFont="1" applyFill="1" applyBorder="1" applyAlignment="1">
      <alignment horizontal="right" wrapText="1"/>
    </xf>
    <xf numFmtId="164" fontId="4" fillId="0" borderId="0" xfId="21" applyFont="1" applyBorder="1" applyAlignment="1">
      <alignment horizontal="right" wrapText="1"/>
    </xf>
    <xf numFmtId="165" fontId="4" fillId="0" borderId="9" xfId="22" applyNumberFormat="1" applyFont="1" applyBorder="1" applyAlignment="1">
      <alignment horizontal="justify" vertical="top"/>
    </xf>
    <xf numFmtId="164" fontId="4" fillId="0" borderId="10" xfId="22" applyNumberFormat="1" applyFont="1" applyFill="1" applyBorder="1" applyAlignment="1">
      <alignment horizontal="left" wrapText="1"/>
    </xf>
    <xf numFmtId="165" fontId="4" fillId="0" borderId="0" xfId="22" applyNumberFormat="1" applyFont="1" applyBorder="1" applyAlignment="1">
      <alignment horizontal="justify" vertical="top"/>
    </xf>
    <xf numFmtId="0" fontId="4" fillId="0" borderId="0" xfId="22" applyFont="1" applyAlignment="1">
      <alignment horizontal="justify" vertical="top"/>
    </xf>
    <xf numFmtId="0" fontId="4" fillId="0" borderId="0" xfId="22" applyFont="1" applyAlignment="1">
      <alignment horizontal="left"/>
    </xf>
    <xf numFmtId="164" fontId="4" fillId="0" borderId="0" xfId="21" applyFont="1" applyAlignment="1">
      <alignment horizontal="justify" vertical="center"/>
    </xf>
    <xf numFmtId="164" fontId="5" fillId="0" borderId="0" xfId="21" applyFont="1" applyAlignment="1">
      <alignment horizontal="center" vertical="center"/>
    </xf>
    <xf numFmtId="0" fontId="3" fillId="0" borderId="0" xfId="22" applyFont="1" applyFill="1" applyBorder="1" applyAlignment="1">
      <alignment horizontal="left" vertical="top"/>
    </xf>
    <xf numFmtId="0" fontId="3" fillId="0" borderId="0" xfId="22" applyFont="1" applyAlignment="1">
      <alignment horizontal="left"/>
    </xf>
    <xf numFmtId="164" fontId="3" fillId="0" borderId="0" xfId="21" applyFont="1" applyAlignment="1">
      <alignment horizontal="justify" vertical="center"/>
    </xf>
    <xf numFmtId="164" fontId="3" fillId="0" borderId="0" xfId="5" applyNumberFormat="1" applyFont="1" applyFill="1" applyBorder="1" applyAlignment="1">
      <alignment horizontal="right" wrapText="1"/>
    </xf>
    <xf numFmtId="164" fontId="3" fillId="0" borderId="0" xfId="5" applyNumberFormat="1" applyFont="1" applyFill="1" applyBorder="1" applyAlignment="1">
      <alignment wrapText="1"/>
    </xf>
    <xf numFmtId="164" fontId="5" fillId="3" borderId="11" xfId="5" applyNumberFormat="1" applyFont="1" applyFill="1" applyBorder="1" applyAlignment="1">
      <alignment horizontal="right" wrapText="1"/>
    </xf>
    <xf numFmtId="164" fontId="14" fillId="0" borderId="0" xfId="0" applyNumberFormat="1" applyFont="1"/>
    <xf numFmtId="164" fontId="5" fillId="3" borderId="11" xfId="5" applyNumberFormat="1" applyFont="1" applyFill="1" applyBorder="1" applyAlignment="1">
      <alignment vertical="center" wrapText="1"/>
    </xf>
    <xf numFmtId="164" fontId="0" fillId="0" borderId="0" xfId="0" applyNumberFormat="1"/>
    <xf numFmtId="164" fontId="3" fillId="0" borderId="0" xfId="21" applyNumberFormat="1" applyFont="1" applyFill="1" applyBorder="1" applyAlignment="1">
      <alignment horizontal="right" vertical="center"/>
    </xf>
    <xf numFmtId="164" fontId="5" fillId="0" borderId="0" xfId="3" applyNumberFormat="1" applyFont="1" applyBorder="1" applyAlignment="1">
      <alignment horizontal="right" wrapText="1"/>
    </xf>
    <xf numFmtId="164" fontId="5" fillId="0" borderId="11" xfId="21" applyNumberFormat="1" applyFont="1" applyFill="1" applyBorder="1" applyAlignment="1">
      <alignment horizontal="right" wrapText="1"/>
    </xf>
    <xf numFmtId="164" fontId="5" fillId="0" borderId="11" xfId="21" applyNumberFormat="1" applyFont="1" applyBorder="1" applyAlignment="1">
      <alignment horizontal="right"/>
    </xf>
    <xf numFmtId="164" fontId="5" fillId="0" borderId="0" xfId="21" applyNumberFormat="1" applyFont="1" applyFill="1" applyBorder="1" applyAlignment="1">
      <alignment horizontal="right" wrapText="1"/>
    </xf>
    <xf numFmtId="164" fontId="5" fillId="0" borderId="0" xfId="21" applyNumberFormat="1" applyFont="1" applyAlignment="1">
      <alignment horizontal="right" vertical="center"/>
    </xf>
    <xf numFmtId="0" fontId="0" fillId="0" borderId="0" xfId="0" applyAlignment="1">
      <alignment wrapText="1"/>
    </xf>
    <xf numFmtId="0" fontId="14" fillId="0" borderId="0" xfId="0" applyFont="1" applyAlignment="1">
      <alignment horizontal="center" wrapText="1"/>
    </xf>
    <xf numFmtId="0" fontId="3" fillId="0" borderId="0" xfId="6" applyNumberFormat="1" applyFont="1" applyFill="1" applyBorder="1" applyAlignment="1">
      <alignment horizontal="center"/>
    </xf>
    <xf numFmtId="0" fontId="10" fillId="0" borderId="0" xfId="6" applyNumberFormat="1" applyFont="1" applyFill="1" applyAlignment="1">
      <alignment horizontal="justify" vertical="top" wrapText="1"/>
    </xf>
    <xf numFmtId="0" fontId="3" fillId="0" borderId="0" xfId="22" applyFont="1" applyFill="1" applyBorder="1" applyAlignment="1">
      <alignment horizontal="center" vertical="center"/>
    </xf>
    <xf numFmtId="2" fontId="14" fillId="0" borderId="0" xfId="0" applyNumberFormat="1" applyFont="1" applyAlignment="1">
      <alignment horizontal="right"/>
    </xf>
    <xf numFmtId="2" fontId="3" fillId="0" borderId="0" xfId="6" applyNumberFormat="1" applyFont="1" applyFill="1" applyBorder="1" applyAlignment="1">
      <alignment horizontal="right"/>
    </xf>
    <xf numFmtId="2" fontId="14" fillId="0" borderId="0" xfId="0" applyNumberFormat="1" applyFont="1" applyAlignment="1">
      <alignment horizontal="right" wrapText="1"/>
    </xf>
    <xf numFmtId="2" fontId="6" fillId="0" borderId="0" xfId="13" applyNumberFormat="1" applyFont="1" applyFill="1" applyAlignment="1">
      <alignment horizontal="right" wrapText="1"/>
    </xf>
    <xf numFmtId="2" fontId="3" fillId="0" borderId="0" xfId="5" applyNumberFormat="1" applyFont="1" applyFill="1" applyBorder="1" applyAlignment="1">
      <alignment horizontal="right" wrapText="1"/>
    </xf>
    <xf numFmtId="2" fontId="3" fillId="0" borderId="0" xfId="21" applyNumberFormat="1" applyFont="1" applyFill="1" applyBorder="1" applyAlignment="1">
      <alignment horizontal="right" wrapText="1"/>
    </xf>
    <xf numFmtId="0" fontId="0" fillId="0" borderId="0" xfId="0" applyAlignment="1">
      <alignment horizontal="right"/>
    </xf>
    <xf numFmtId="2" fontId="3" fillId="0" borderId="0" xfId="22" applyNumberFormat="1" applyFont="1" applyFill="1" applyBorder="1" applyAlignment="1">
      <alignment horizontal="right"/>
    </xf>
    <xf numFmtId="164" fontId="3" fillId="0" borderId="0" xfId="5" applyFont="1" applyFill="1" applyBorder="1" applyAlignment="1">
      <alignment horizontal="right"/>
    </xf>
    <xf numFmtId="164" fontId="3" fillId="0" borderId="0" xfId="21" applyFont="1" applyFill="1" applyBorder="1" applyAlignment="1">
      <alignment horizontal="right"/>
    </xf>
    <xf numFmtId="0" fontId="3" fillId="4" borderId="0" xfId="13" applyFont="1" applyFill="1" applyAlignment="1">
      <alignment horizontal="left" vertical="top" wrapText="1"/>
    </xf>
    <xf numFmtId="0" fontId="16" fillId="0" borderId="0" xfId="0" applyFont="1" applyAlignment="1">
      <alignment wrapText="1"/>
    </xf>
    <xf numFmtId="0" fontId="16" fillId="0" borderId="0" xfId="0" applyFont="1" applyAlignment="1">
      <alignment horizontal="left" vertical="top"/>
    </xf>
    <xf numFmtId="0" fontId="16" fillId="0" borderId="0" xfId="0" applyFont="1"/>
    <xf numFmtId="0" fontId="16" fillId="0" borderId="0" xfId="0" applyFont="1" applyAlignment="1">
      <alignment horizontal="left"/>
    </xf>
    <xf numFmtId="0" fontId="3" fillId="0" borderId="0" xfId="6" applyFont="1" applyBorder="1" applyAlignment="1">
      <alignment horizontal="justify" vertical="top" wrapText="1"/>
    </xf>
    <xf numFmtId="0" fontId="17" fillId="0" borderId="0" xfId="23" applyFont="1" applyBorder="1" applyAlignment="1">
      <alignment horizontal="left" vertical="top" wrapText="1" readingOrder="1"/>
    </xf>
    <xf numFmtId="0" fontId="16" fillId="0" borderId="0" xfId="0" applyFont="1" applyAlignment="1">
      <alignment horizontal="left" vertical="top" wrapText="1"/>
    </xf>
    <xf numFmtId="0" fontId="16" fillId="0" borderId="0" xfId="0" applyFont="1" applyAlignment="1">
      <alignment vertical="top" wrapText="1"/>
    </xf>
    <xf numFmtId="0" fontId="16" fillId="0" borderId="0" xfId="0" applyFont="1" applyAlignment="1">
      <alignment vertical="top"/>
    </xf>
    <xf numFmtId="164" fontId="16" fillId="0" borderId="0" xfId="0" applyNumberFormat="1" applyFont="1"/>
    <xf numFmtId="0" fontId="18" fillId="0" borderId="0" xfId="0" applyFont="1"/>
    <xf numFmtId="49" fontId="3" fillId="0" borderId="0" xfId="14" applyNumberFormat="1" applyFont="1" applyFill="1" applyBorder="1" applyAlignment="1">
      <alignment horizontal="left" vertical="top"/>
    </xf>
    <xf numFmtId="2" fontId="16" fillId="0" borderId="0" xfId="0" applyNumberFormat="1" applyFont="1" applyAlignment="1">
      <alignment horizontal="right"/>
    </xf>
    <xf numFmtId="2" fontId="16" fillId="0" borderId="0" xfId="0" applyNumberFormat="1" applyFont="1" applyAlignment="1">
      <alignment vertical="center"/>
    </xf>
    <xf numFmtId="0" fontId="16" fillId="0" borderId="0" xfId="0" applyFont="1" applyAlignment="1">
      <alignment horizontal="center"/>
    </xf>
    <xf numFmtId="0" fontId="16" fillId="0" borderId="0" xfId="0" applyFont="1" applyAlignment="1">
      <alignment horizontal="center" wrapText="1"/>
    </xf>
    <xf numFmtId="2" fontId="16" fillId="0" borderId="0" xfId="0" applyNumberFormat="1" applyFont="1" applyAlignment="1">
      <alignment horizontal="right" wrapText="1"/>
    </xf>
    <xf numFmtId="0" fontId="18" fillId="0" borderId="0" xfId="0" applyFont="1" applyAlignment="1">
      <alignment wrapText="1"/>
    </xf>
    <xf numFmtId="0" fontId="16" fillId="4" borderId="0" xfId="0" applyFont="1" applyFill="1" applyAlignment="1">
      <alignment wrapText="1"/>
    </xf>
    <xf numFmtId="0" fontId="3" fillId="0" borderId="0" xfId="22" applyFont="1" applyFill="1" applyAlignment="1">
      <alignment vertical="center"/>
    </xf>
    <xf numFmtId="2" fontId="3" fillId="0" borderId="0" xfId="22" applyNumberFormat="1" applyFont="1" applyFill="1" applyAlignment="1">
      <alignment horizontal="right" wrapText="1"/>
    </xf>
    <xf numFmtId="0" fontId="16" fillId="0" borderId="0" xfId="0" applyFont="1" applyAlignment="1">
      <alignment horizontal="center" vertical="center"/>
    </xf>
    <xf numFmtId="0" fontId="16" fillId="0" borderId="0" xfId="0" applyFont="1" applyAlignment="1">
      <alignment horizontal="right"/>
    </xf>
    <xf numFmtId="0" fontId="16" fillId="0" borderId="0" xfId="0" applyFont="1" applyAlignment="1">
      <alignment horizontal="left" wrapText="1"/>
    </xf>
    <xf numFmtId="0" fontId="16" fillId="0" borderId="0" xfId="0" applyFont="1" applyAlignment="1">
      <alignment horizontal="right" wrapText="1"/>
    </xf>
    <xf numFmtId="2" fontId="16" fillId="0" borderId="0" xfId="0" applyNumberFormat="1" applyFont="1" applyAlignment="1">
      <alignment horizontal="center"/>
    </xf>
    <xf numFmtId="0" fontId="16" fillId="0" borderId="0" xfId="0" applyFont="1" applyAlignment="1">
      <alignment horizontal="center" vertical="top"/>
    </xf>
    <xf numFmtId="2" fontId="16" fillId="0" borderId="0" xfId="0" applyNumberFormat="1" applyFont="1" applyAlignment="1">
      <alignment horizontal="center" vertical="center"/>
    </xf>
    <xf numFmtId="3" fontId="17" fillId="0" borderId="0" xfId="23" applyNumberFormat="1" applyFont="1" applyBorder="1" applyAlignment="1">
      <alignment horizontal="center" wrapText="1" readingOrder="1"/>
    </xf>
    <xf numFmtId="2" fontId="17" fillId="0" borderId="0" xfId="23" applyNumberFormat="1" applyFont="1" applyBorder="1" applyAlignment="1">
      <alignment horizontal="right"/>
    </xf>
    <xf numFmtId="0" fontId="16" fillId="4" borderId="0" xfId="0" applyFont="1" applyFill="1" applyAlignment="1">
      <alignment vertical="top"/>
    </xf>
    <xf numFmtId="49" fontId="17" fillId="0" borderId="0" xfId="23" applyNumberFormat="1" applyFont="1" applyBorder="1" applyAlignment="1">
      <alignment vertical="top" wrapText="1" readingOrder="1"/>
    </xf>
    <xf numFmtId="49" fontId="17" fillId="5" borderId="0" xfId="23" applyNumberFormat="1" applyFont="1" applyFill="1" applyBorder="1" applyAlignment="1">
      <alignment vertical="top" wrapText="1" readingOrder="1"/>
    </xf>
    <xf numFmtId="0" fontId="3" fillId="0" borderId="0" xfId="6" applyNumberFormat="1" applyFont="1" applyFill="1" applyAlignment="1">
      <alignment horizontal="justify" vertical="top"/>
    </xf>
    <xf numFmtId="0" fontId="3" fillId="0" borderId="0" xfId="6" applyNumberFormat="1" applyFont="1" applyFill="1" applyAlignment="1" applyProtection="1">
      <alignment horizontal="justify" vertical="top" wrapText="1"/>
      <protection locked="0"/>
    </xf>
    <xf numFmtId="0" fontId="16" fillId="0" borderId="0" xfId="0" applyFont="1" applyAlignment="1">
      <alignment horizontal="left" vertical="center"/>
    </xf>
    <xf numFmtId="2" fontId="16" fillId="0" borderId="0" xfId="0" applyNumberFormat="1" applyFont="1"/>
    <xf numFmtId="0" fontId="3" fillId="0" borderId="0" xfId="22" applyFont="1" applyFill="1" applyAlignment="1">
      <alignment horizontal="right"/>
    </xf>
    <xf numFmtId="2" fontId="17" fillId="0" borderId="0" xfId="23" applyNumberFormat="1" applyFont="1" applyBorder="1" applyAlignment="1">
      <alignment horizontal="right" wrapText="1"/>
    </xf>
    <xf numFmtId="2" fontId="16" fillId="0" borderId="0" xfId="0" applyNumberFormat="1" applyFont="1" applyAlignment="1">
      <alignment horizontal="right" vertical="center"/>
    </xf>
    <xf numFmtId="2" fontId="16" fillId="4" borderId="0" xfId="0" applyNumberFormat="1" applyFont="1" applyFill="1" applyAlignment="1">
      <alignment vertical="center"/>
    </xf>
    <xf numFmtId="0" fontId="16" fillId="0" borderId="0" xfId="6" applyFont="1" applyBorder="1" applyAlignment="1">
      <alignment horizontal="justify" vertical="top" wrapText="1"/>
    </xf>
    <xf numFmtId="16" fontId="16" fillId="0" borderId="0" xfId="0" applyNumberFormat="1" applyFont="1" applyAlignment="1">
      <alignment vertical="top"/>
    </xf>
    <xf numFmtId="0" fontId="20" fillId="0" borderId="0" xfId="0" applyFont="1" applyAlignment="1">
      <alignment wrapText="1"/>
    </xf>
    <xf numFmtId="164" fontId="5" fillId="3" borderId="11" xfId="5" applyFont="1" applyFill="1" applyBorder="1" applyAlignment="1">
      <alignment horizontal="right" vertical="center" wrapText="1"/>
    </xf>
    <xf numFmtId="0" fontId="0" fillId="0" borderId="9" xfId="0" applyBorder="1"/>
    <xf numFmtId="164" fontId="0" fillId="0" borderId="11" xfId="0" applyNumberFormat="1" applyBorder="1"/>
    <xf numFmtId="2" fontId="3" fillId="4" borderId="0" xfId="0" applyNumberFormat="1" applyFont="1" applyFill="1" applyAlignment="1">
      <alignment vertical="center"/>
    </xf>
    <xf numFmtId="0" fontId="3" fillId="0" borderId="0" xfId="22" applyFont="1" applyAlignment="1">
      <alignment horizontal="left"/>
    </xf>
    <xf numFmtId="0" fontId="3" fillId="2" borderId="12" xfId="13" applyFont="1" applyFill="1" applyBorder="1" applyAlignment="1">
      <alignment horizontal="center" vertical="center" wrapText="1"/>
    </xf>
    <xf numFmtId="0" fontId="3" fillId="2" borderId="13" xfId="13" applyFont="1" applyFill="1" applyBorder="1" applyAlignment="1">
      <alignment horizontal="center" vertical="center" wrapText="1"/>
    </xf>
    <xf numFmtId="165" fontId="3" fillId="2" borderId="2" xfId="13" applyNumberFormat="1" applyFont="1" applyFill="1" applyBorder="1" applyAlignment="1" applyProtection="1">
      <alignment horizontal="center" vertical="center" wrapText="1"/>
    </xf>
    <xf numFmtId="165" fontId="3" fillId="2" borderId="4" xfId="13" applyNumberFormat="1" applyFont="1" applyFill="1" applyBorder="1" applyAlignment="1" applyProtection="1">
      <alignment horizontal="center" vertical="center"/>
    </xf>
    <xf numFmtId="165" fontId="3" fillId="2" borderId="5" xfId="13" applyNumberFormat="1" applyFont="1" applyFill="1" applyBorder="1" applyAlignment="1" applyProtection="1">
      <alignment horizontal="center" vertical="center"/>
    </xf>
    <xf numFmtId="165" fontId="3" fillId="2" borderId="2" xfId="13" quotePrefix="1" applyNumberFormat="1" applyFont="1" applyFill="1" applyBorder="1" applyAlignment="1" applyProtection="1">
      <alignment horizontal="center" vertical="center"/>
    </xf>
    <xf numFmtId="165" fontId="3" fillId="2" borderId="4" xfId="13" quotePrefix="1" applyNumberFormat="1" applyFont="1" applyFill="1" applyBorder="1" applyAlignment="1" applyProtection="1">
      <alignment horizontal="center" vertical="center"/>
    </xf>
    <xf numFmtId="165" fontId="3" fillId="2" borderId="5" xfId="13" quotePrefix="1" applyNumberFormat="1" applyFont="1" applyFill="1" applyBorder="1" applyAlignment="1" applyProtection="1">
      <alignment horizontal="center" vertical="center"/>
    </xf>
    <xf numFmtId="39" fontId="3" fillId="2" borderId="2" xfId="13" applyNumberFormat="1" applyFont="1" applyFill="1" applyBorder="1" applyAlignment="1" applyProtection="1">
      <alignment horizontal="center" vertical="center"/>
    </xf>
    <xf numFmtId="39" fontId="3" fillId="2" borderId="4" xfId="13" applyNumberFormat="1" applyFont="1" applyFill="1" applyBorder="1" applyAlignment="1" applyProtection="1">
      <alignment horizontal="center" vertical="center"/>
    </xf>
    <xf numFmtId="39" fontId="3" fillId="2" borderId="5" xfId="13" applyNumberFormat="1" applyFont="1" applyFill="1" applyBorder="1" applyAlignment="1" applyProtection="1">
      <alignment horizontal="center" vertical="center"/>
    </xf>
    <xf numFmtId="0" fontId="3" fillId="0" borderId="14" xfId="1" applyNumberFormat="1" applyFont="1" applyFill="1" applyBorder="1" applyAlignment="1">
      <alignment horizontal="left" vertical="top" wrapText="1"/>
    </xf>
    <xf numFmtId="0" fontId="4" fillId="0" borderId="14" xfId="1" applyNumberFormat="1" applyFont="1" applyFill="1" applyBorder="1" applyAlignment="1">
      <alignment horizontal="left" vertical="top" wrapText="1"/>
    </xf>
  </cellXfs>
  <cellStyles count="27">
    <cellStyle name="Comma 2" xfId="3"/>
    <cellStyle name="Comma 2 2" xfId="4"/>
    <cellStyle name="Comma 3" xfId="2"/>
    <cellStyle name="Comma 3 2" xfId="25"/>
    <cellStyle name="Comma_PONUDE" xfId="5"/>
    <cellStyle name="Comma_PONUDE 2" xfId="21"/>
    <cellStyle name="Normal" xfId="0" builtinId="0"/>
    <cellStyle name="Normal 10 2" xfId="6"/>
    <cellStyle name="Normal 2" xfId="7"/>
    <cellStyle name="Normal 2 2" xfId="8"/>
    <cellStyle name="Normal 2 3" xfId="9"/>
    <cellStyle name="Normal 2 3 2" xfId="24"/>
    <cellStyle name="Normal 3" xfId="10"/>
    <cellStyle name="Normal 4" xfId="11"/>
    <cellStyle name="Normal 4 2" xfId="12"/>
    <cellStyle name="Normal 5" xfId="1"/>
    <cellStyle name="Normal 5 2" xfId="23"/>
    <cellStyle name="Normal 6" xfId="26"/>
    <cellStyle name="Normal_PONUDE" xfId="13"/>
    <cellStyle name="Normal_PONUDE 2" xfId="22"/>
    <cellStyle name="Normal_Važeći Anđeli i Francici" xfId="14"/>
    <cellStyle name="Normalno 2" xfId="15"/>
    <cellStyle name="Obično 2" xfId="16"/>
    <cellStyle name="Obično 2 2" xfId="17"/>
    <cellStyle name="Obično_FAKTOR" xfId="18"/>
    <cellStyle name="Style 1" xfId="19"/>
    <cellStyle name="Zarez 2" xfId="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7"/>
  <sheetViews>
    <sheetView tabSelected="1" view="pageBreakPreview" topLeftCell="A37" zoomScale="70" zoomScaleNormal="70" zoomScaleSheetLayoutView="70" workbookViewId="0">
      <selection activeCell="D1" sqref="D1"/>
    </sheetView>
  </sheetViews>
  <sheetFormatPr defaultRowHeight="15" x14ac:dyDescent="0.25"/>
  <cols>
    <col min="1" max="1" width="9.7109375" customWidth="1"/>
    <col min="2" max="2" width="69" customWidth="1"/>
    <col min="3" max="3" width="10" customWidth="1"/>
    <col min="4" max="4" width="15.28515625" customWidth="1"/>
    <col min="5" max="5" width="15.85546875" customWidth="1"/>
    <col min="6" max="6" width="17.5703125" customWidth="1"/>
  </cols>
  <sheetData>
    <row r="1" spans="1:16" ht="16.5" thickBot="1" x14ac:dyDescent="0.3">
      <c r="A1" s="11"/>
      <c r="B1" s="12"/>
      <c r="C1" s="13"/>
      <c r="D1" s="14"/>
      <c r="E1" s="15"/>
      <c r="F1" s="16"/>
    </row>
    <row r="2" spans="1:16" ht="41.25" customHeight="1" thickBot="1" x14ac:dyDescent="0.3">
      <c r="A2" s="17"/>
      <c r="B2" s="203" t="s">
        <v>22</v>
      </c>
      <c r="C2" s="204"/>
      <c r="D2" s="18"/>
      <c r="E2" s="18"/>
      <c r="F2" s="9"/>
    </row>
    <row r="3" spans="1:16" ht="16.5" thickBot="1" x14ac:dyDescent="0.3">
      <c r="A3" s="19"/>
      <c r="B3" s="41"/>
      <c r="C3" s="20"/>
      <c r="D3" s="20"/>
      <c r="E3" s="20"/>
      <c r="F3" s="9"/>
    </row>
    <row r="4" spans="1:16" x14ac:dyDescent="0.25">
      <c r="A4" s="205" t="s">
        <v>0</v>
      </c>
      <c r="B4" s="208" t="s">
        <v>1</v>
      </c>
      <c r="C4" s="211" t="s">
        <v>2</v>
      </c>
      <c r="D4" s="21"/>
      <c r="E4" s="22" t="s">
        <v>3</v>
      </c>
      <c r="F4" s="23" t="s">
        <v>4</v>
      </c>
    </row>
    <row r="5" spans="1:16" x14ac:dyDescent="0.25">
      <c r="A5" s="206"/>
      <c r="B5" s="209"/>
      <c r="C5" s="212"/>
      <c r="D5" s="24" t="s">
        <v>5</v>
      </c>
      <c r="E5" s="25" t="s">
        <v>6</v>
      </c>
      <c r="F5" s="26" t="s">
        <v>6</v>
      </c>
    </row>
    <row r="6" spans="1:16" ht="15.75" thickBot="1" x14ac:dyDescent="0.3">
      <c r="A6" s="207"/>
      <c r="B6" s="210"/>
      <c r="C6" s="213"/>
      <c r="D6" s="27"/>
      <c r="E6" s="47" t="s">
        <v>21</v>
      </c>
      <c r="F6" s="48" t="s">
        <v>21</v>
      </c>
    </row>
    <row r="7" spans="1:16" ht="321" customHeight="1" x14ac:dyDescent="0.25">
      <c r="A7" s="28"/>
      <c r="B7" s="214" t="s">
        <v>7</v>
      </c>
      <c r="C7" s="215"/>
      <c r="D7" s="215"/>
      <c r="E7" s="215"/>
      <c r="F7" s="215"/>
    </row>
    <row r="8" spans="1:16" ht="15.75" x14ac:dyDescent="0.25">
      <c r="A8" s="33"/>
      <c r="B8" s="29"/>
      <c r="C8" s="30"/>
      <c r="D8" s="31"/>
      <c r="E8" s="32"/>
      <c r="F8" s="32"/>
    </row>
    <row r="9" spans="1:16" ht="16.5" customHeight="1" x14ac:dyDescent="0.25">
      <c r="A9" s="49" t="s">
        <v>8</v>
      </c>
      <c r="B9" s="50" t="s">
        <v>9</v>
      </c>
      <c r="C9" s="7"/>
      <c r="D9" s="8"/>
      <c r="E9" s="9"/>
      <c r="F9" s="9"/>
    </row>
    <row r="10" spans="1:16" s="82" customFormat="1" ht="16.5" customHeight="1" x14ac:dyDescent="0.25">
      <c r="A10" s="77"/>
      <c r="B10" s="78"/>
      <c r="C10" s="79"/>
      <c r="D10" s="80"/>
      <c r="E10" s="81"/>
      <c r="F10" s="81"/>
    </row>
    <row r="11" spans="1:16" ht="238.5" customHeight="1" x14ac:dyDescent="0.25">
      <c r="A11" s="34" t="s">
        <v>10</v>
      </c>
      <c r="B11" s="35" t="s">
        <v>11</v>
      </c>
      <c r="C11" s="10"/>
      <c r="D11" s="10"/>
      <c r="E11" s="36"/>
      <c r="F11" s="126"/>
    </row>
    <row r="12" spans="1:16" ht="15.75" x14ac:dyDescent="0.25">
      <c r="A12" s="34"/>
      <c r="B12" s="37"/>
      <c r="C12" s="38" t="s">
        <v>12</v>
      </c>
      <c r="D12" s="6">
        <v>1</v>
      </c>
      <c r="E12" s="5"/>
      <c r="F12" s="127">
        <f>D12*E12</f>
        <v>0</v>
      </c>
    </row>
    <row r="13" spans="1:16" ht="15.75" x14ac:dyDescent="0.25">
      <c r="A13" s="34"/>
      <c r="B13" s="37"/>
      <c r="C13" s="38"/>
      <c r="D13" s="4"/>
      <c r="E13" s="5"/>
      <c r="F13" s="127"/>
    </row>
    <row r="14" spans="1:16" ht="96" customHeight="1" x14ac:dyDescent="0.25">
      <c r="A14" s="153" t="s">
        <v>13</v>
      </c>
      <c r="B14" s="1" t="s">
        <v>14</v>
      </c>
      <c r="C14" s="52"/>
      <c r="D14" s="3"/>
      <c r="E14" s="2"/>
      <c r="F14" s="127"/>
      <c r="P14" s="67"/>
    </row>
    <row r="15" spans="1:16" ht="21" customHeight="1" x14ac:dyDescent="0.25">
      <c r="A15" s="46"/>
      <c r="B15" s="42" t="s">
        <v>68</v>
      </c>
      <c r="C15" s="52" t="s">
        <v>15</v>
      </c>
      <c r="D15" s="3">
        <v>120</v>
      </c>
      <c r="E15" s="2"/>
      <c r="F15" s="127">
        <f>D15*E15</f>
        <v>0</v>
      </c>
    </row>
    <row r="16" spans="1:16" ht="15.75" x14ac:dyDescent="0.25">
      <c r="A16" s="39"/>
      <c r="B16" s="54"/>
      <c r="C16" s="52"/>
      <c r="D16" s="3"/>
      <c r="E16" s="2"/>
      <c r="F16" s="127"/>
    </row>
    <row r="17" spans="1:6" ht="15.75" x14ac:dyDescent="0.25">
      <c r="A17" s="39"/>
      <c r="B17" s="54"/>
      <c r="C17" s="51"/>
      <c r="D17" s="3"/>
      <c r="E17" s="2"/>
      <c r="F17" s="127"/>
    </row>
    <row r="18" spans="1:6" ht="15.75" x14ac:dyDescent="0.25">
      <c r="A18" s="40" t="s">
        <v>8</v>
      </c>
      <c r="B18" s="55" t="s">
        <v>9</v>
      </c>
      <c r="C18" s="56" t="s">
        <v>29</v>
      </c>
      <c r="D18" s="57"/>
      <c r="E18" s="58"/>
      <c r="F18" s="128">
        <f xml:space="preserve"> SUM(F12,F15,)</f>
        <v>0</v>
      </c>
    </row>
    <row r="19" spans="1:6" x14ac:dyDescent="0.25">
      <c r="B19" s="63"/>
      <c r="C19" s="63"/>
      <c r="D19" s="63"/>
      <c r="E19" s="63"/>
      <c r="F19" s="129"/>
    </row>
    <row r="20" spans="1:6" ht="15.75" x14ac:dyDescent="0.25">
      <c r="A20" s="49" t="s">
        <v>19</v>
      </c>
      <c r="B20" s="60" t="s">
        <v>88</v>
      </c>
      <c r="C20" s="63"/>
      <c r="D20" s="63"/>
      <c r="E20" s="63"/>
      <c r="F20" s="129"/>
    </row>
    <row r="21" spans="1:6" ht="15.75" x14ac:dyDescent="0.25">
      <c r="A21" s="156"/>
      <c r="B21" s="156"/>
      <c r="C21" s="156"/>
      <c r="D21" s="179"/>
      <c r="E21" s="66"/>
      <c r="F21" s="129"/>
    </row>
    <row r="22" spans="1:6" s="164" customFormat="1" ht="93.75" customHeight="1" x14ac:dyDescent="0.25">
      <c r="A22" s="162" t="s">
        <v>23</v>
      </c>
      <c r="B22" s="141" t="s">
        <v>69</v>
      </c>
      <c r="C22" s="142"/>
      <c r="D22" s="150"/>
      <c r="E22" s="89"/>
      <c r="F22" s="163"/>
    </row>
    <row r="23" spans="1:6" s="164" customFormat="1" ht="15.75" x14ac:dyDescent="0.25">
      <c r="A23" s="156"/>
      <c r="B23" s="187">
        <v>14</v>
      </c>
      <c r="C23" s="140" t="s">
        <v>12</v>
      </c>
      <c r="D23" s="144">
        <v>14</v>
      </c>
      <c r="E23" s="89"/>
      <c r="F23" s="163">
        <f>D23*E23</f>
        <v>0</v>
      </c>
    </row>
    <row r="24" spans="1:6" s="164" customFormat="1" ht="15.75" x14ac:dyDescent="0.25">
      <c r="A24" s="156"/>
      <c r="B24" s="187"/>
      <c r="C24" s="140"/>
      <c r="D24" s="144"/>
      <c r="E24" s="89"/>
      <c r="F24" s="163"/>
    </row>
    <row r="25" spans="1:6" s="164" customFormat="1" ht="108.75" customHeight="1" x14ac:dyDescent="0.25">
      <c r="A25" s="165" t="s">
        <v>25</v>
      </c>
      <c r="B25" s="188" t="s">
        <v>59</v>
      </c>
      <c r="C25" s="142"/>
      <c r="D25" s="150"/>
      <c r="E25" s="89"/>
      <c r="F25" s="163"/>
    </row>
    <row r="26" spans="1:6" s="164" customFormat="1" ht="15.75" x14ac:dyDescent="0.25">
      <c r="A26" s="85"/>
      <c r="B26" s="187">
        <v>14</v>
      </c>
      <c r="C26" s="140" t="s">
        <v>12</v>
      </c>
      <c r="D26" s="144">
        <v>14</v>
      </c>
      <c r="E26" s="89"/>
      <c r="F26" s="163">
        <f t="shared" ref="F26:F97" si="0">D26*E26</f>
        <v>0</v>
      </c>
    </row>
    <row r="27" spans="1:6" s="164" customFormat="1" ht="15.75" x14ac:dyDescent="0.25">
      <c r="A27" s="156"/>
      <c r="B27" s="187"/>
      <c r="C27" s="140"/>
      <c r="D27" s="144"/>
      <c r="E27" s="89"/>
      <c r="F27" s="163"/>
    </row>
    <row r="28" spans="1:6" s="164" customFormat="1" ht="134.25" customHeight="1" x14ac:dyDescent="0.25">
      <c r="A28" s="162" t="s">
        <v>26</v>
      </c>
      <c r="B28" s="161" t="s">
        <v>89</v>
      </c>
      <c r="C28" s="156"/>
      <c r="D28" s="166"/>
      <c r="E28" s="167"/>
      <c r="F28" s="163"/>
    </row>
    <row r="29" spans="1:6" s="164" customFormat="1" ht="19.5" customHeight="1" x14ac:dyDescent="0.25">
      <c r="A29" s="162"/>
      <c r="B29" s="160">
        <v>14</v>
      </c>
      <c r="C29" s="175" t="s">
        <v>12</v>
      </c>
      <c r="D29" s="166">
        <v>14</v>
      </c>
      <c r="E29" s="167"/>
      <c r="F29" s="163">
        <f t="shared" si="0"/>
        <v>0</v>
      </c>
    </row>
    <row r="30" spans="1:6" ht="15.75" x14ac:dyDescent="0.25">
      <c r="A30" s="156"/>
      <c r="B30" s="156"/>
      <c r="C30" s="156"/>
      <c r="D30" s="179"/>
      <c r="E30" s="167"/>
      <c r="F30" s="163"/>
    </row>
    <row r="31" spans="1:6" ht="93" customHeight="1" x14ac:dyDescent="0.25">
      <c r="A31" s="162" t="s">
        <v>27</v>
      </c>
      <c r="B31" s="154" t="s">
        <v>60</v>
      </c>
      <c r="C31" s="156"/>
      <c r="D31" s="166"/>
      <c r="E31" s="167"/>
      <c r="F31" s="163"/>
    </row>
    <row r="32" spans="1:6" ht="15.75" x14ac:dyDescent="0.25">
      <c r="A32" s="156"/>
      <c r="B32" s="155">
        <v>14</v>
      </c>
      <c r="C32" s="180" t="s">
        <v>12</v>
      </c>
      <c r="D32" s="166">
        <v>14</v>
      </c>
      <c r="E32" s="167"/>
      <c r="F32" s="163">
        <f t="shared" si="0"/>
        <v>0</v>
      </c>
    </row>
    <row r="33" spans="1:6" ht="15.75" x14ac:dyDescent="0.25">
      <c r="A33" s="156"/>
      <c r="B33" s="156"/>
      <c r="C33" s="156"/>
      <c r="D33" s="166"/>
      <c r="E33" s="167"/>
      <c r="F33" s="163"/>
    </row>
    <row r="34" spans="1:6" ht="94.5" customHeight="1" x14ac:dyDescent="0.25">
      <c r="A34" s="184" t="s">
        <v>28</v>
      </c>
      <c r="B34" s="161" t="s">
        <v>51</v>
      </c>
      <c r="C34" s="156"/>
      <c r="D34" s="166"/>
      <c r="E34" s="167"/>
      <c r="F34" s="163"/>
    </row>
    <row r="35" spans="1:6" ht="15.75" x14ac:dyDescent="0.25">
      <c r="A35" s="184"/>
      <c r="B35" s="160">
        <v>14</v>
      </c>
      <c r="C35" s="175" t="s">
        <v>12</v>
      </c>
      <c r="D35" s="166">
        <v>14</v>
      </c>
      <c r="E35" s="193"/>
      <c r="F35" s="163">
        <f t="shared" si="0"/>
        <v>0</v>
      </c>
    </row>
    <row r="36" spans="1:6" ht="15.75" x14ac:dyDescent="0.25">
      <c r="A36" s="184"/>
      <c r="B36" s="154"/>
      <c r="C36" s="156"/>
      <c r="D36" s="166"/>
      <c r="E36" s="181"/>
      <c r="F36" s="163"/>
    </row>
    <row r="37" spans="1:6" ht="186" customHeight="1" x14ac:dyDescent="0.25">
      <c r="A37" s="185" t="s">
        <v>45</v>
      </c>
      <c r="B37" s="158" t="s">
        <v>61</v>
      </c>
      <c r="C37" s="182"/>
      <c r="D37" s="183"/>
      <c r="E37" s="181"/>
      <c r="F37" s="163"/>
    </row>
    <row r="38" spans="1:6" ht="15.75" x14ac:dyDescent="0.25">
      <c r="A38" s="186"/>
      <c r="B38" s="159">
        <v>14</v>
      </c>
      <c r="C38" s="182" t="s">
        <v>12</v>
      </c>
      <c r="D38" s="183">
        <v>14</v>
      </c>
      <c r="E38" s="193"/>
      <c r="F38" s="163">
        <f t="shared" si="0"/>
        <v>0</v>
      </c>
    </row>
    <row r="39" spans="1:6" ht="19.5" customHeight="1" x14ac:dyDescent="0.25">
      <c r="A39" s="186"/>
      <c r="B39" s="159"/>
      <c r="C39" s="182"/>
      <c r="D39" s="183"/>
      <c r="E39" s="181"/>
      <c r="F39" s="163"/>
    </row>
    <row r="40" spans="1:6" ht="183.75" customHeight="1" x14ac:dyDescent="0.25">
      <c r="A40" s="185" t="s">
        <v>46</v>
      </c>
      <c r="B40" s="158" t="s">
        <v>91</v>
      </c>
      <c r="C40" s="182"/>
      <c r="D40" s="183"/>
      <c r="E40" s="167"/>
      <c r="F40" s="163"/>
    </row>
    <row r="41" spans="1:6" ht="15.75" x14ac:dyDescent="0.25">
      <c r="A41" s="164"/>
      <c r="B41" s="189">
        <v>1</v>
      </c>
      <c r="C41" s="168" t="s">
        <v>92</v>
      </c>
      <c r="D41" s="166">
        <v>1</v>
      </c>
      <c r="E41" s="167"/>
      <c r="F41" s="163">
        <f t="shared" si="0"/>
        <v>0</v>
      </c>
    </row>
    <row r="42" spans="1:6" ht="15.75" x14ac:dyDescent="0.25">
      <c r="A42" s="164"/>
      <c r="B42" s="156"/>
      <c r="C42" s="168"/>
      <c r="D42" s="166"/>
      <c r="E42" s="167"/>
      <c r="F42" s="163"/>
    </row>
    <row r="43" spans="1:6" ht="90.75" x14ac:dyDescent="0.25">
      <c r="A43" s="162" t="s">
        <v>52</v>
      </c>
      <c r="B43" s="154" t="s">
        <v>85</v>
      </c>
      <c r="C43" s="156"/>
      <c r="D43" s="156"/>
      <c r="E43" s="164"/>
      <c r="F43" s="163"/>
    </row>
    <row r="44" spans="1:6" ht="15.75" x14ac:dyDescent="0.25">
      <c r="B44" s="155">
        <v>14</v>
      </c>
      <c r="C44" s="180" t="s">
        <v>12</v>
      </c>
      <c r="D44" s="190">
        <v>14</v>
      </c>
      <c r="E44" s="190"/>
      <c r="F44" s="163">
        <f t="shared" si="0"/>
        <v>0</v>
      </c>
    </row>
    <row r="45" spans="1:6" ht="15.75" x14ac:dyDescent="0.25">
      <c r="B45" s="156"/>
      <c r="C45" s="156"/>
      <c r="D45" s="156"/>
      <c r="F45" s="163"/>
    </row>
    <row r="46" spans="1:6" ht="103.5" customHeight="1" x14ac:dyDescent="0.25">
      <c r="A46" s="162" t="s">
        <v>53</v>
      </c>
      <c r="B46" s="161" t="s">
        <v>90</v>
      </c>
      <c r="C46" s="156"/>
      <c r="D46" s="156"/>
      <c r="E46" s="164"/>
      <c r="F46" s="163"/>
    </row>
    <row r="47" spans="1:6" ht="15.75" x14ac:dyDescent="0.25">
      <c r="A47" s="164"/>
      <c r="B47" s="155">
        <v>15</v>
      </c>
      <c r="C47" s="168" t="s">
        <v>12</v>
      </c>
      <c r="D47" s="190">
        <v>15</v>
      </c>
      <c r="E47" s="190"/>
      <c r="F47" s="163">
        <f t="shared" si="0"/>
        <v>0</v>
      </c>
    </row>
    <row r="48" spans="1:6" ht="13.5" customHeight="1" x14ac:dyDescent="0.25">
      <c r="A48" s="164"/>
      <c r="B48" s="164"/>
      <c r="C48" s="164"/>
      <c r="D48" s="164"/>
      <c r="E48" s="164"/>
      <c r="F48" s="163"/>
    </row>
    <row r="49" spans="1:6" s="164" customFormat="1" ht="121.5" customHeight="1" x14ac:dyDescent="0.25">
      <c r="A49" s="161" t="s">
        <v>54</v>
      </c>
      <c r="B49" s="161" t="s">
        <v>96</v>
      </c>
      <c r="C49" s="169"/>
      <c r="D49" s="170"/>
      <c r="E49" s="167"/>
      <c r="F49" s="163"/>
    </row>
    <row r="50" spans="1:6" s="164" customFormat="1" ht="15.75" x14ac:dyDescent="0.25">
      <c r="A50" s="171"/>
      <c r="B50" s="160">
        <v>14</v>
      </c>
      <c r="C50" s="169" t="s">
        <v>12</v>
      </c>
      <c r="D50" s="170">
        <v>14</v>
      </c>
      <c r="E50" s="201"/>
      <c r="F50" s="163">
        <f t="shared" si="0"/>
        <v>0</v>
      </c>
    </row>
    <row r="51" spans="1:6" s="164" customFormat="1" ht="15.75" x14ac:dyDescent="0.25">
      <c r="A51" s="171"/>
      <c r="B51" s="154"/>
      <c r="C51" s="169"/>
      <c r="D51" s="170"/>
      <c r="E51" s="167"/>
      <c r="F51" s="163"/>
    </row>
    <row r="52" spans="1:6" s="164" customFormat="1" ht="123" customHeight="1" x14ac:dyDescent="0.25">
      <c r="A52" s="161" t="s">
        <v>97</v>
      </c>
      <c r="B52" s="161" t="s">
        <v>62</v>
      </c>
      <c r="C52" s="169"/>
      <c r="D52" s="170"/>
      <c r="E52" s="167"/>
      <c r="F52" s="163"/>
    </row>
    <row r="53" spans="1:6" ht="15.75" x14ac:dyDescent="0.25">
      <c r="A53" s="171"/>
      <c r="B53" s="154"/>
      <c r="C53" s="169" t="s">
        <v>12</v>
      </c>
      <c r="D53" s="170">
        <v>14</v>
      </c>
      <c r="E53" s="167"/>
      <c r="F53" s="163">
        <f t="shared" si="0"/>
        <v>0</v>
      </c>
    </row>
    <row r="54" spans="1:6" ht="15.75" x14ac:dyDescent="0.25">
      <c r="A54" s="138"/>
      <c r="B54" s="65"/>
      <c r="C54" s="139"/>
      <c r="D54" s="145"/>
      <c r="E54" s="66"/>
      <c r="F54" s="163"/>
    </row>
    <row r="55" spans="1:6" ht="15.75" x14ac:dyDescent="0.25">
      <c r="A55" s="72" t="s">
        <v>19</v>
      </c>
      <c r="B55" s="73" t="s">
        <v>88</v>
      </c>
      <c r="C55" s="76" t="s">
        <v>29</v>
      </c>
      <c r="D55" s="57"/>
      <c r="E55" s="75"/>
      <c r="F55" s="198">
        <f>SUM(F23:F53)</f>
        <v>0</v>
      </c>
    </row>
    <row r="56" spans="1:6" ht="15.75" x14ac:dyDescent="0.25">
      <c r="B56" s="65"/>
      <c r="C56" s="64"/>
      <c r="D56" s="145"/>
      <c r="E56" s="63"/>
      <c r="F56" s="163"/>
    </row>
    <row r="57" spans="1:6" ht="23.25" customHeight="1" x14ac:dyDescent="0.25">
      <c r="A57" s="49" t="s">
        <v>30</v>
      </c>
      <c r="B57" s="60" t="s">
        <v>71</v>
      </c>
      <c r="C57" s="43"/>
      <c r="D57" s="151"/>
      <c r="E57" s="53"/>
      <c r="F57" s="163"/>
    </row>
    <row r="58" spans="1:6" ht="15.75" x14ac:dyDescent="0.25">
      <c r="A58" s="44"/>
      <c r="B58" s="44"/>
      <c r="C58" s="43"/>
      <c r="D58" s="151"/>
      <c r="E58" s="53"/>
      <c r="F58" s="163"/>
    </row>
    <row r="59" spans="1:6" ht="90.75" x14ac:dyDescent="0.25">
      <c r="A59" s="162" t="s">
        <v>31</v>
      </c>
      <c r="B59" s="154" t="s">
        <v>56</v>
      </c>
      <c r="C59" s="156"/>
      <c r="D59" s="166"/>
      <c r="E59" s="167"/>
      <c r="F59" s="163"/>
    </row>
    <row r="60" spans="1:6" ht="15.75" x14ac:dyDescent="0.25">
      <c r="A60" s="156"/>
      <c r="B60" s="155">
        <v>32</v>
      </c>
      <c r="C60" s="180" t="s">
        <v>12</v>
      </c>
      <c r="D60" s="166">
        <v>32</v>
      </c>
      <c r="E60" s="167"/>
      <c r="F60" s="163">
        <f t="shared" si="0"/>
        <v>0</v>
      </c>
    </row>
    <row r="61" spans="1:6" ht="15.75" x14ac:dyDescent="0.25">
      <c r="A61" s="156"/>
      <c r="B61" s="156"/>
      <c r="C61" s="180"/>
      <c r="D61" s="166"/>
      <c r="E61" s="167"/>
      <c r="F61" s="163"/>
    </row>
    <row r="62" spans="1:6" ht="75.75" x14ac:dyDescent="0.25">
      <c r="A62" s="162" t="s">
        <v>32</v>
      </c>
      <c r="B62" s="154" t="s">
        <v>47</v>
      </c>
      <c r="C62" s="180"/>
      <c r="D62" s="166"/>
      <c r="E62" s="167"/>
      <c r="F62" s="163"/>
    </row>
    <row r="63" spans="1:6" ht="15.75" x14ac:dyDescent="0.25">
      <c r="A63" s="156"/>
      <c r="B63" s="157">
        <v>32</v>
      </c>
      <c r="C63" s="180" t="s">
        <v>12</v>
      </c>
      <c r="D63" s="166">
        <v>32</v>
      </c>
      <c r="E63" s="167"/>
      <c r="F63" s="163">
        <f t="shared" si="0"/>
        <v>0</v>
      </c>
    </row>
    <row r="64" spans="1:6" ht="15.75" x14ac:dyDescent="0.25">
      <c r="A64" s="156"/>
      <c r="B64" s="156"/>
      <c r="C64" s="180"/>
      <c r="D64" s="166"/>
      <c r="E64" s="167"/>
      <c r="F64" s="163"/>
    </row>
    <row r="65" spans="1:16" ht="90.75" x14ac:dyDescent="0.25">
      <c r="A65" s="162" t="s">
        <v>32</v>
      </c>
      <c r="B65" s="154" t="s">
        <v>70</v>
      </c>
      <c r="C65" s="156"/>
      <c r="D65" s="170"/>
      <c r="E65" s="167"/>
      <c r="F65" s="163"/>
    </row>
    <row r="66" spans="1:16" ht="15.75" x14ac:dyDescent="0.25">
      <c r="A66" s="156"/>
      <c r="B66" s="155">
        <v>32</v>
      </c>
      <c r="C66" s="180" t="s">
        <v>12</v>
      </c>
      <c r="D66" s="170">
        <v>32</v>
      </c>
      <c r="E66" s="194"/>
      <c r="F66" s="163">
        <f t="shared" si="0"/>
        <v>0</v>
      </c>
    </row>
    <row r="67" spans="1:16" ht="15.75" x14ac:dyDescent="0.25">
      <c r="A67" s="156"/>
      <c r="B67" s="156"/>
      <c r="C67" s="180"/>
      <c r="D67" s="170"/>
      <c r="E67" s="167"/>
      <c r="F67" s="163"/>
    </row>
    <row r="68" spans="1:16" ht="161.25" customHeight="1" x14ac:dyDescent="0.25">
      <c r="A68" s="185" t="s">
        <v>33</v>
      </c>
      <c r="B68" s="195" t="s">
        <v>82</v>
      </c>
      <c r="C68" s="182"/>
      <c r="D68" s="192"/>
      <c r="E68" s="181"/>
      <c r="F68" s="163"/>
    </row>
    <row r="69" spans="1:16" ht="15.75" x14ac:dyDescent="0.25">
      <c r="A69" s="186"/>
      <c r="B69" s="159">
        <v>32</v>
      </c>
      <c r="C69" s="182" t="s">
        <v>12</v>
      </c>
      <c r="D69" s="192">
        <v>32</v>
      </c>
      <c r="E69" s="193"/>
      <c r="F69" s="163">
        <f t="shared" si="0"/>
        <v>0</v>
      </c>
    </row>
    <row r="70" spans="1:16" ht="15.75" x14ac:dyDescent="0.25">
      <c r="A70" s="186"/>
      <c r="B70" s="159"/>
      <c r="C70" s="182"/>
      <c r="D70" s="192"/>
      <c r="E70" s="181"/>
      <c r="F70" s="163"/>
    </row>
    <row r="71" spans="1:16" ht="105.75" customHeight="1" x14ac:dyDescent="0.25">
      <c r="A71" s="185" t="s">
        <v>41</v>
      </c>
      <c r="B71" s="195" t="s">
        <v>86</v>
      </c>
      <c r="C71" s="182"/>
      <c r="D71" s="192"/>
      <c r="E71" s="167"/>
      <c r="F71" s="163"/>
    </row>
    <row r="72" spans="1:16" ht="15.75" x14ac:dyDescent="0.25">
      <c r="A72" s="156"/>
      <c r="B72" s="155">
        <v>32</v>
      </c>
      <c r="C72" s="168" t="s">
        <v>12</v>
      </c>
      <c r="D72" s="170">
        <v>32</v>
      </c>
      <c r="E72" s="167"/>
      <c r="F72" s="163">
        <f t="shared" si="0"/>
        <v>0</v>
      </c>
    </row>
    <row r="73" spans="1:16" ht="18" customHeight="1" x14ac:dyDescent="0.25">
      <c r="A73" s="156"/>
      <c r="B73" s="156"/>
      <c r="C73" s="168"/>
      <c r="D73" s="170"/>
      <c r="E73" s="167"/>
      <c r="F73" s="163"/>
    </row>
    <row r="74" spans="1:16" ht="108" customHeight="1" x14ac:dyDescent="0.25">
      <c r="A74" s="162" t="s">
        <v>42</v>
      </c>
      <c r="B74" s="154" t="s">
        <v>84</v>
      </c>
      <c r="C74" s="168"/>
      <c r="D74" s="170"/>
      <c r="E74" s="167"/>
      <c r="F74" s="163"/>
      <c r="P74" t="s">
        <v>87</v>
      </c>
    </row>
    <row r="75" spans="1:16" ht="18" customHeight="1" x14ac:dyDescent="0.25">
      <c r="A75" s="156"/>
      <c r="B75" s="155">
        <v>32</v>
      </c>
      <c r="C75" s="168" t="s">
        <v>12</v>
      </c>
      <c r="D75" s="170">
        <v>32</v>
      </c>
      <c r="E75" s="167"/>
      <c r="F75" s="163">
        <f t="shared" si="0"/>
        <v>0</v>
      </c>
    </row>
    <row r="76" spans="1:16" ht="18" customHeight="1" x14ac:dyDescent="0.25">
      <c r="A76" s="156"/>
      <c r="B76" s="156"/>
      <c r="C76" s="168"/>
      <c r="D76" s="170"/>
      <c r="E76" s="167"/>
      <c r="F76" s="163"/>
    </row>
    <row r="77" spans="1:16" ht="75.75" x14ac:dyDescent="0.25">
      <c r="A77" s="162" t="s">
        <v>43</v>
      </c>
      <c r="B77" s="154" t="s">
        <v>63</v>
      </c>
      <c r="C77" s="168"/>
      <c r="D77" s="170"/>
      <c r="E77" s="167"/>
      <c r="F77" s="163"/>
    </row>
    <row r="78" spans="1:16" ht="15.75" x14ac:dyDescent="0.25">
      <c r="A78" s="156"/>
      <c r="B78" s="155">
        <v>32</v>
      </c>
      <c r="C78" s="168" t="s">
        <v>12</v>
      </c>
      <c r="D78" s="170">
        <v>1</v>
      </c>
      <c r="E78" s="167"/>
      <c r="F78" s="163">
        <f t="shared" si="0"/>
        <v>0</v>
      </c>
    </row>
    <row r="79" spans="1:16" ht="15.75" customHeight="1" x14ac:dyDescent="0.25">
      <c r="A79" s="156"/>
      <c r="B79" s="197"/>
      <c r="C79" s="168"/>
      <c r="D79" s="166"/>
      <c r="E79" s="167"/>
      <c r="F79" s="163"/>
    </row>
    <row r="80" spans="1:16" ht="80.25" customHeight="1" x14ac:dyDescent="0.25">
      <c r="A80" s="162" t="s">
        <v>44</v>
      </c>
      <c r="B80" s="161" t="s">
        <v>93</v>
      </c>
      <c r="C80" s="168"/>
      <c r="D80" s="166"/>
      <c r="E80" s="167"/>
      <c r="F80" s="163"/>
    </row>
    <row r="81" spans="1:6" ht="19.5" customHeight="1" x14ac:dyDescent="0.25">
      <c r="A81" s="156"/>
      <c r="B81" s="177">
        <v>32</v>
      </c>
      <c r="C81" s="168" t="s">
        <v>12</v>
      </c>
      <c r="D81" s="166">
        <v>32</v>
      </c>
      <c r="E81" s="167"/>
      <c r="F81" s="163">
        <f t="shared" si="0"/>
        <v>0</v>
      </c>
    </row>
    <row r="82" spans="1:6" ht="21.75" customHeight="1" x14ac:dyDescent="0.25">
      <c r="A82" s="156"/>
      <c r="B82" s="197"/>
      <c r="C82" s="168"/>
      <c r="D82" s="166"/>
      <c r="E82" s="167"/>
      <c r="F82" s="163"/>
    </row>
    <row r="83" spans="1:6" ht="15.75" x14ac:dyDescent="0.25">
      <c r="A83" s="72" t="s">
        <v>30</v>
      </c>
      <c r="B83" s="73" t="s">
        <v>71</v>
      </c>
      <c r="C83" s="76" t="s">
        <v>29</v>
      </c>
      <c r="D83" s="57"/>
      <c r="E83" s="75"/>
      <c r="F83" s="130">
        <f>SUM(F59:F81)</f>
        <v>0</v>
      </c>
    </row>
    <row r="84" spans="1:6" ht="19.5" customHeight="1" x14ac:dyDescent="0.25">
      <c r="A84" s="156"/>
      <c r="B84" s="156"/>
      <c r="C84" s="64"/>
      <c r="D84" s="143"/>
      <c r="E84" s="66"/>
      <c r="F84" s="163"/>
    </row>
    <row r="85" spans="1:6" ht="15.75" x14ac:dyDescent="0.25">
      <c r="A85" s="49" t="s">
        <v>16</v>
      </c>
      <c r="B85" s="60" t="s">
        <v>72</v>
      </c>
      <c r="C85" s="63"/>
      <c r="D85" s="63"/>
      <c r="E85" s="63"/>
      <c r="F85" s="129"/>
    </row>
    <row r="86" spans="1:6" ht="18" customHeight="1" x14ac:dyDescent="0.25">
      <c r="A86" s="156"/>
      <c r="B86" s="156"/>
      <c r="C86" s="64"/>
      <c r="D86" s="143"/>
      <c r="E86" s="66"/>
      <c r="F86" s="163"/>
    </row>
    <row r="87" spans="1:6" ht="105.75" customHeight="1" x14ac:dyDescent="0.25">
      <c r="A87" s="196" t="s">
        <v>17</v>
      </c>
      <c r="B87" s="161" t="s">
        <v>67</v>
      </c>
      <c r="C87" s="156"/>
      <c r="D87" s="170"/>
      <c r="E87" s="156"/>
      <c r="F87" s="163"/>
    </row>
    <row r="88" spans="1:6" ht="17.25" customHeight="1" x14ac:dyDescent="0.25">
      <c r="A88" s="156"/>
      <c r="B88" s="157">
        <v>20</v>
      </c>
      <c r="C88" s="175" t="s">
        <v>12</v>
      </c>
      <c r="D88" s="170">
        <v>20</v>
      </c>
      <c r="E88" s="190"/>
      <c r="F88" s="163">
        <f t="shared" si="0"/>
        <v>0</v>
      </c>
    </row>
    <row r="89" spans="1:6" ht="17.25" customHeight="1" x14ac:dyDescent="0.25">
      <c r="A89" s="156"/>
      <c r="B89" s="156"/>
      <c r="C89" s="156"/>
      <c r="D89" s="176"/>
      <c r="E89" s="156"/>
      <c r="F89" s="163"/>
    </row>
    <row r="90" spans="1:6" ht="76.5" customHeight="1" x14ac:dyDescent="0.25">
      <c r="A90" s="162" t="s">
        <v>55</v>
      </c>
      <c r="B90" s="161" t="s">
        <v>48</v>
      </c>
      <c r="C90" s="156"/>
      <c r="D90" s="170"/>
      <c r="E90" s="156"/>
      <c r="F90" s="163"/>
    </row>
    <row r="91" spans="1:6" ht="16.5" customHeight="1" x14ac:dyDescent="0.25">
      <c r="A91" s="156"/>
      <c r="B91" s="157">
        <v>20</v>
      </c>
      <c r="C91" s="175" t="s">
        <v>12</v>
      </c>
      <c r="D91" s="170">
        <v>20</v>
      </c>
      <c r="E91" s="190"/>
      <c r="F91" s="163">
        <f t="shared" si="0"/>
        <v>0</v>
      </c>
    </row>
    <row r="92" spans="1:6" ht="16.5" customHeight="1" x14ac:dyDescent="0.25">
      <c r="A92" s="156"/>
      <c r="B92" s="157"/>
      <c r="C92" s="175"/>
      <c r="D92" s="170"/>
      <c r="E92" s="156"/>
      <c r="F92" s="163"/>
    </row>
    <row r="93" spans="1:6" ht="79.5" customHeight="1" x14ac:dyDescent="0.25">
      <c r="A93" s="162" t="s">
        <v>73</v>
      </c>
      <c r="B93" s="160" t="s">
        <v>83</v>
      </c>
      <c r="C93" s="175"/>
      <c r="D93" s="170"/>
      <c r="E93" s="156"/>
      <c r="F93" s="163"/>
    </row>
    <row r="94" spans="1:6" ht="15.75" x14ac:dyDescent="0.25">
      <c r="A94" s="62"/>
      <c r="B94" s="59"/>
      <c r="C94" s="51" t="s">
        <v>15</v>
      </c>
      <c r="D94" s="147">
        <v>720</v>
      </c>
      <c r="E94" s="53"/>
      <c r="F94" s="163">
        <f t="shared" si="0"/>
        <v>0</v>
      </c>
    </row>
    <row r="95" spans="1:6" ht="18" customHeight="1" x14ac:dyDescent="0.25">
      <c r="A95" s="62"/>
      <c r="B95" s="59"/>
      <c r="C95" s="52"/>
      <c r="D95" s="147"/>
      <c r="E95" s="53"/>
      <c r="F95" s="163"/>
    </row>
    <row r="96" spans="1:6" ht="121.5" customHeight="1" x14ac:dyDescent="0.25">
      <c r="A96" s="62" t="s">
        <v>74</v>
      </c>
      <c r="B96" s="61" t="s">
        <v>64</v>
      </c>
      <c r="C96" s="45"/>
      <c r="D96" s="146"/>
      <c r="E96" s="53"/>
      <c r="F96" s="163"/>
    </row>
    <row r="97" spans="1:6" ht="15.75" x14ac:dyDescent="0.25">
      <c r="A97" s="62"/>
      <c r="B97" s="59" t="s">
        <v>24</v>
      </c>
      <c r="C97" s="52" t="s">
        <v>18</v>
      </c>
      <c r="D97" s="147">
        <v>108</v>
      </c>
      <c r="E97" s="53"/>
      <c r="F97" s="163">
        <f t="shared" si="0"/>
        <v>0</v>
      </c>
    </row>
    <row r="98" spans="1:6" ht="24.75" customHeight="1" x14ac:dyDescent="0.25">
      <c r="A98" s="62"/>
      <c r="B98" s="59"/>
      <c r="C98" s="52"/>
      <c r="D98" s="147"/>
      <c r="E98" s="53"/>
      <c r="F98" s="163"/>
    </row>
    <row r="99" spans="1:6" ht="108" customHeight="1" x14ac:dyDescent="0.25">
      <c r="A99" s="62" t="s">
        <v>75</v>
      </c>
      <c r="B99" s="61" t="s">
        <v>65</v>
      </c>
      <c r="C99" s="45"/>
      <c r="D99" s="146"/>
      <c r="E99" s="53"/>
      <c r="F99" s="163"/>
    </row>
    <row r="100" spans="1:6" ht="15.75" x14ac:dyDescent="0.25">
      <c r="A100" s="62"/>
      <c r="B100" s="59" t="s">
        <v>66</v>
      </c>
      <c r="C100" s="52" t="s">
        <v>18</v>
      </c>
      <c r="D100" s="147">
        <v>360</v>
      </c>
      <c r="E100" s="53"/>
      <c r="F100" s="163">
        <f t="shared" ref="F100:F109" si="1">D100*E100</f>
        <v>0</v>
      </c>
    </row>
    <row r="101" spans="1:6" ht="23.25" customHeight="1" x14ac:dyDescent="0.25">
      <c r="A101" s="62"/>
      <c r="B101" s="59"/>
      <c r="C101" s="52"/>
      <c r="D101" s="147"/>
      <c r="E101" s="53"/>
      <c r="F101" s="163"/>
    </row>
    <row r="102" spans="1:6" ht="183" customHeight="1" x14ac:dyDescent="0.25">
      <c r="A102" s="85" t="s">
        <v>76</v>
      </c>
      <c r="B102" s="84" t="s">
        <v>95</v>
      </c>
      <c r="C102" s="173"/>
      <c r="D102" s="174"/>
      <c r="E102" s="69"/>
      <c r="F102" s="163"/>
    </row>
    <row r="103" spans="1:6" ht="15.75" x14ac:dyDescent="0.25">
      <c r="A103" s="71"/>
      <c r="B103" s="70" t="s">
        <v>20</v>
      </c>
      <c r="C103" s="83" t="s">
        <v>15</v>
      </c>
      <c r="D103" s="148">
        <v>720</v>
      </c>
      <c r="E103" s="69"/>
      <c r="F103" s="163">
        <f t="shared" si="1"/>
        <v>0</v>
      </c>
    </row>
    <row r="105" spans="1:6" ht="104.25" customHeight="1" x14ac:dyDescent="0.25">
      <c r="A105" s="162" t="s">
        <v>77</v>
      </c>
      <c r="B105" s="177" t="s">
        <v>49</v>
      </c>
      <c r="C105" s="175"/>
      <c r="D105" s="170"/>
      <c r="E105" s="156"/>
      <c r="F105" s="163"/>
    </row>
    <row r="106" spans="1:6" ht="15.75" customHeight="1" x14ac:dyDescent="0.25">
      <c r="A106" s="156"/>
      <c r="B106" s="157" t="s">
        <v>50</v>
      </c>
      <c r="C106" s="175" t="s">
        <v>18</v>
      </c>
      <c r="D106" s="170">
        <v>300</v>
      </c>
      <c r="E106" s="190"/>
      <c r="F106" s="163">
        <f t="shared" si="1"/>
        <v>0</v>
      </c>
    </row>
    <row r="107" spans="1:6" ht="13.5" customHeight="1" x14ac:dyDescent="0.25">
      <c r="A107" s="63"/>
      <c r="B107" s="157"/>
      <c r="C107" s="175"/>
      <c r="D107" s="170"/>
      <c r="E107" s="156"/>
      <c r="F107" s="163"/>
    </row>
    <row r="108" spans="1:6" ht="75.75" x14ac:dyDescent="0.25">
      <c r="A108" s="162" t="s">
        <v>79</v>
      </c>
      <c r="B108" s="172" t="s">
        <v>94</v>
      </c>
      <c r="C108" s="154"/>
      <c r="D108" s="178"/>
      <c r="E108" s="156"/>
      <c r="F108" s="163"/>
    </row>
    <row r="109" spans="1:6" ht="15.75" x14ac:dyDescent="0.25">
      <c r="B109" s="156"/>
      <c r="C109" s="175" t="s">
        <v>12</v>
      </c>
      <c r="D109" s="166">
        <v>1</v>
      </c>
      <c r="E109" s="190"/>
      <c r="F109" s="163">
        <f t="shared" si="1"/>
        <v>0</v>
      </c>
    </row>
    <row r="110" spans="1:6" x14ac:dyDescent="0.25">
      <c r="D110" s="149"/>
      <c r="F110" s="131"/>
    </row>
    <row r="111" spans="1:6" ht="15.75" x14ac:dyDescent="0.25">
      <c r="A111" s="72" t="s">
        <v>16</v>
      </c>
      <c r="B111" s="73" t="s">
        <v>72</v>
      </c>
      <c r="C111" s="76" t="s">
        <v>29</v>
      </c>
      <c r="D111" s="57"/>
      <c r="E111" s="75"/>
      <c r="F111" s="130">
        <f>SUM(F86:F109)</f>
        <v>0</v>
      </c>
    </row>
    <row r="112" spans="1:6" x14ac:dyDescent="0.25">
      <c r="D112" s="149"/>
      <c r="F112" s="131"/>
    </row>
    <row r="113" spans="1:6" ht="21" customHeight="1" x14ac:dyDescent="0.25">
      <c r="A113" s="49" t="s">
        <v>78</v>
      </c>
      <c r="B113" s="50" t="s">
        <v>34</v>
      </c>
      <c r="D113" s="149"/>
      <c r="F113" s="131"/>
    </row>
    <row r="114" spans="1:6" x14ac:dyDescent="0.25">
      <c r="D114" s="149"/>
      <c r="F114" s="131"/>
    </row>
    <row r="115" spans="1:6" ht="76.5" customHeight="1" x14ac:dyDescent="0.25">
      <c r="A115" s="162" t="s">
        <v>81</v>
      </c>
      <c r="B115" s="161" t="s">
        <v>58</v>
      </c>
      <c r="C115" s="156"/>
      <c r="D115" s="176"/>
      <c r="E115" s="156"/>
      <c r="F115" s="163"/>
    </row>
    <row r="116" spans="1:6" ht="15.75" x14ac:dyDescent="0.25">
      <c r="A116" s="162"/>
      <c r="B116" s="160" t="s">
        <v>57</v>
      </c>
      <c r="C116" s="175" t="s">
        <v>15</v>
      </c>
      <c r="D116" s="166">
        <v>234</v>
      </c>
      <c r="E116" s="156"/>
      <c r="F116" s="163">
        <f t="shared" ref="F116" si="2">D116*E116</f>
        <v>0</v>
      </c>
    </row>
    <row r="117" spans="1:6" ht="15.75" x14ac:dyDescent="0.25">
      <c r="A117" s="156"/>
      <c r="B117" s="156"/>
      <c r="C117" s="156"/>
      <c r="D117" s="176"/>
      <c r="E117" s="156"/>
      <c r="F117" s="163"/>
    </row>
    <row r="118" spans="1:6" ht="30" x14ac:dyDescent="0.25">
      <c r="A118" s="85" t="s">
        <v>80</v>
      </c>
      <c r="B118" s="84" t="s">
        <v>35</v>
      </c>
      <c r="C118" s="173"/>
      <c r="D118" s="191"/>
      <c r="E118" s="156"/>
      <c r="F118" s="163"/>
    </row>
    <row r="119" spans="1:6" ht="15.75" x14ac:dyDescent="0.25">
      <c r="A119" s="85"/>
      <c r="B119" s="173"/>
      <c r="C119" s="83" t="s">
        <v>12</v>
      </c>
      <c r="D119" s="152">
        <v>1</v>
      </c>
      <c r="E119" s="156"/>
      <c r="F119" s="163">
        <f>D119*E119</f>
        <v>0</v>
      </c>
    </row>
    <row r="120" spans="1:6" ht="15.75" x14ac:dyDescent="0.25">
      <c r="C120" s="68"/>
      <c r="D120" s="152"/>
      <c r="E120" s="69"/>
      <c r="F120" s="131"/>
    </row>
    <row r="121" spans="1:6" ht="15.75" x14ac:dyDescent="0.25">
      <c r="A121" s="72" t="s">
        <v>78</v>
      </c>
      <c r="B121" s="73" t="s">
        <v>34</v>
      </c>
      <c r="C121" s="76" t="s">
        <v>29</v>
      </c>
      <c r="D121" s="74"/>
      <c r="E121" s="75"/>
      <c r="F121" s="130">
        <f>SUM(F115:F119)</f>
        <v>0</v>
      </c>
    </row>
    <row r="122" spans="1:6" x14ac:dyDescent="0.25">
      <c r="F122" s="131"/>
    </row>
    <row r="123" spans="1:6" x14ac:dyDescent="0.25">
      <c r="F123" s="131"/>
    </row>
    <row r="124" spans="1:6" ht="15.75" x14ac:dyDescent="0.25">
      <c r="A124" s="90"/>
      <c r="B124" s="91"/>
      <c r="C124" s="92"/>
      <c r="D124" s="93"/>
      <c r="E124" s="89"/>
      <c r="F124" s="132"/>
    </row>
    <row r="125" spans="1:6" ht="15.75" x14ac:dyDescent="0.25">
      <c r="A125" s="90"/>
      <c r="B125" s="91"/>
      <c r="C125" s="92"/>
      <c r="D125" s="93"/>
      <c r="E125" s="89"/>
      <c r="F125" s="132"/>
    </row>
    <row r="126" spans="1:6" ht="15.75" x14ac:dyDescent="0.25">
      <c r="A126" s="90"/>
      <c r="B126" s="94" t="s">
        <v>36</v>
      </c>
      <c r="C126" s="86"/>
      <c r="D126" s="87"/>
      <c r="E126" s="88"/>
      <c r="F126" s="132"/>
    </row>
    <row r="127" spans="1:6" ht="15.75" x14ac:dyDescent="0.25">
      <c r="A127" s="95"/>
      <c r="B127" s="95"/>
      <c r="C127" s="95"/>
      <c r="D127" s="96"/>
      <c r="E127" s="97"/>
      <c r="F127" s="133"/>
    </row>
    <row r="128" spans="1:6" ht="15.75" x14ac:dyDescent="0.25">
      <c r="A128" s="98" t="s">
        <v>8</v>
      </c>
      <c r="B128" s="99" t="s">
        <v>9</v>
      </c>
      <c r="C128" s="100" t="s">
        <v>29</v>
      </c>
      <c r="D128" s="101"/>
      <c r="E128" s="102"/>
      <c r="F128" s="134">
        <f>F18</f>
        <v>0</v>
      </c>
    </row>
    <row r="129" spans="1:6" ht="15.75" x14ac:dyDescent="0.25">
      <c r="A129" s="98"/>
      <c r="B129" s="99"/>
      <c r="C129" s="100"/>
      <c r="D129" s="101"/>
      <c r="E129" s="102"/>
      <c r="F129" s="134"/>
    </row>
    <row r="130" spans="1:6" ht="15.75" x14ac:dyDescent="0.25">
      <c r="A130" s="98" t="s">
        <v>19</v>
      </c>
      <c r="B130" s="99" t="s">
        <v>88</v>
      </c>
      <c r="C130" s="100" t="s">
        <v>29</v>
      </c>
      <c r="D130" s="101"/>
      <c r="E130" s="102"/>
      <c r="F130" s="134">
        <f>F55</f>
        <v>0</v>
      </c>
    </row>
    <row r="131" spans="1:6" ht="15.75" x14ac:dyDescent="0.25">
      <c r="A131" s="98"/>
      <c r="B131" s="99"/>
      <c r="C131" s="100"/>
      <c r="D131" s="101"/>
      <c r="E131" s="102"/>
      <c r="F131" s="134"/>
    </row>
    <row r="132" spans="1:6" ht="15.75" x14ac:dyDescent="0.25">
      <c r="A132" s="98" t="s">
        <v>30</v>
      </c>
      <c r="B132" s="99" t="s">
        <v>71</v>
      </c>
      <c r="C132" s="100" t="s">
        <v>29</v>
      </c>
      <c r="D132" s="101"/>
      <c r="E132" s="102"/>
      <c r="F132" s="134">
        <f>F83</f>
        <v>0</v>
      </c>
    </row>
    <row r="133" spans="1:6" ht="15.75" x14ac:dyDescent="0.25">
      <c r="A133" s="98"/>
      <c r="B133" s="99"/>
      <c r="C133" s="100"/>
      <c r="D133" s="101"/>
      <c r="E133" s="102"/>
      <c r="F133" s="134"/>
    </row>
    <row r="134" spans="1:6" ht="15.75" x14ac:dyDescent="0.25">
      <c r="A134" s="98" t="s">
        <v>16</v>
      </c>
      <c r="B134" s="99" t="s">
        <v>72</v>
      </c>
      <c r="C134" s="100" t="s">
        <v>29</v>
      </c>
      <c r="D134" s="101"/>
      <c r="E134" s="102"/>
      <c r="F134" s="134">
        <f>F111</f>
        <v>0</v>
      </c>
    </row>
    <row r="135" spans="1:6" x14ac:dyDescent="0.25">
      <c r="A135" s="199"/>
      <c r="F135" s="200"/>
    </row>
    <row r="136" spans="1:6" ht="15.75" x14ac:dyDescent="0.25">
      <c r="A136" s="98" t="s">
        <v>78</v>
      </c>
      <c r="B136" s="99" t="s">
        <v>34</v>
      </c>
      <c r="C136" s="100" t="s">
        <v>29</v>
      </c>
      <c r="D136" s="113"/>
      <c r="E136" s="114"/>
      <c r="F136" s="134">
        <f>F121</f>
        <v>0</v>
      </c>
    </row>
    <row r="137" spans="1:6" x14ac:dyDescent="0.25">
      <c r="F137" s="131"/>
    </row>
    <row r="138" spans="1:6" ht="18" customHeight="1" x14ac:dyDescent="0.25">
      <c r="A138" s="111"/>
      <c r="B138" s="116" t="s">
        <v>37</v>
      </c>
      <c r="C138" s="117" t="s">
        <v>29</v>
      </c>
      <c r="D138" s="113"/>
      <c r="E138" s="114"/>
      <c r="F138" s="135">
        <f xml:space="preserve"> SUM(F128:F136)</f>
        <v>0</v>
      </c>
    </row>
    <row r="139" spans="1:6" ht="15.75" x14ac:dyDescent="0.25">
      <c r="A139" s="111"/>
      <c r="B139" s="118"/>
      <c r="C139" s="106"/>
      <c r="D139" s="115"/>
      <c r="E139" s="108"/>
      <c r="F139" s="136"/>
    </row>
    <row r="140" spans="1:6" ht="15.75" x14ac:dyDescent="0.25">
      <c r="A140" s="111"/>
      <c r="B140" s="119" t="s">
        <v>38</v>
      </c>
      <c r="C140" s="120" t="s">
        <v>39</v>
      </c>
      <c r="D140" s="121">
        <v>25</v>
      </c>
      <c r="E140" s="122"/>
      <c r="F140" s="137"/>
    </row>
    <row r="141" spans="1:6" ht="15.75" x14ac:dyDescent="0.25">
      <c r="A141" s="111"/>
      <c r="B141" s="119"/>
      <c r="C141" s="120"/>
      <c r="D141" s="121"/>
      <c r="E141" s="122"/>
      <c r="F141" s="136"/>
    </row>
    <row r="142" spans="1:6" ht="15.75" x14ac:dyDescent="0.25">
      <c r="A142" s="123"/>
      <c r="B142" s="116" t="s">
        <v>40</v>
      </c>
      <c r="C142" s="117" t="s">
        <v>29</v>
      </c>
      <c r="D142" s="113"/>
      <c r="E142" s="114"/>
      <c r="F142" s="134">
        <f>F138*1.25</f>
        <v>0</v>
      </c>
    </row>
    <row r="143" spans="1:6" ht="15.75" x14ac:dyDescent="0.25">
      <c r="A143" s="123"/>
      <c r="B143" s="109"/>
      <c r="C143" s="103"/>
      <c r="D143" s="104"/>
      <c r="E143" s="107"/>
      <c r="F143" s="108"/>
    </row>
    <row r="144" spans="1:6" ht="15.75" x14ac:dyDescent="0.25">
      <c r="A144" s="111"/>
      <c r="B144" s="112"/>
      <c r="C144" s="124"/>
      <c r="D144" s="125"/>
      <c r="E144" s="110"/>
      <c r="F144" s="105"/>
    </row>
    <row r="145" spans="1:6" ht="15.75" x14ac:dyDescent="0.25">
      <c r="A145" s="111"/>
      <c r="B145" s="112"/>
      <c r="C145" s="124"/>
      <c r="D145" s="125"/>
      <c r="E145" s="110"/>
      <c r="F145" s="105"/>
    </row>
    <row r="146" spans="1:6" ht="15.75" x14ac:dyDescent="0.25">
      <c r="A146" s="111"/>
      <c r="B146" s="112"/>
      <c r="C146" s="202"/>
      <c r="D146" s="202"/>
      <c r="E146" s="202"/>
      <c r="F146" s="110"/>
    </row>
    <row r="147" spans="1:6" ht="15.75" x14ac:dyDescent="0.25">
      <c r="A147" s="111"/>
      <c r="B147" s="112"/>
      <c r="C147" s="202"/>
      <c r="D147" s="202"/>
      <c r="E147" s="202"/>
      <c r="F147" s="110"/>
    </row>
  </sheetData>
  <mergeCells count="7">
    <mergeCell ref="C147:E147"/>
    <mergeCell ref="C146:E146"/>
    <mergeCell ref="B2:C2"/>
    <mergeCell ref="A4:A6"/>
    <mergeCell ref="B4:B6"/>
    <mergeCell ref="C4:C6"/>
    <mergeCell ref="B7:F7"/>
  </mergeCells>
  <printOptions horizontalCentered="1"/>
  <pageMargins left="0" right="0" top="0" bottom="0" header="7.874015748031496E-2" footer="7.874015748031496E-2"/>
  <pageSetup paperSize="9" scale="51" orientation="portrait" r:id="rId1"/>
  <rowBreaks count="2" manualBreakCount="2">
    <brk id="61" max="5" man="1"/>
    <brk id="92"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MOST KRKA</vt:lpstr>
      <vt:lpstr>'MOST KRKA'!Print_Area</vt:lpstr>
    </vt:vector>
  </TitlesOfParts>
  <Company>HP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Tena Fistonić</dc:creator>
  <cp:lastModifiedBy>Ivan Klanac</cp:lastModifiedBy>
  <cp:lastPrinted>2023-04-06T10:02:24Z</cp:lastPrinted>
  <dcterms:created xsi:type="dcterms:W3CDTF">2023-03-22T09:43:56Z</dcterms:created>
  <dcterms:modified xsi:type="dcterms:W3CDTF">2025-09-05T11:41:32Z</dcterms:modified>
</cp:coreProperties>
</file>