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Print_Area" localSheetId="0">Sheet1!$A$1:$G$282</definedName>
  </definedNames>
  <calcPr calcId="152511"/>
</workbook>
</file>

<file path=xl/calcChain.xml><?xml version="1.0" encoding="utf-8"?>
<calcChain xmlns="http://schemas.openxmlformats.org/spreadsheetml/2006/main">
  <c r="G29" i="1" l="1"/>
  <c r="F20" i="1" l="1"/>
  <c r="G135" i="1" l="1"/>
  <c r="G132" i="1"/>
  <c r="G253" i="1" l="1"/>
  <c r="G261" i="1" s="1"/>
  <c r="G106" i="1"/>
  <c r="G258" i="1" s="1"/>
  <c r="B259" i="1" l="1"/>
  <c r="B258" i="1"/>
  <c r="B257" i="1"/>
  <c r="B253" i="1"/>
  <c r="B242" i="1"/>
  <c r="G231" i="1"/>
  <c r="G234" i="1"/>
  <c r="G228" i="1" l="1"/>
  <c r="G237" i="1"/>
  <c r="F226" i="1"/>
  <c r="G210" i="1" l="1"/>
  <c r="G207" i="1"/>
  <c r="F96" i="1"/>
  <c r="G216" i="1"/>
  <c r="G213" i="1"/>
  <c r="F88" i="1" l="1"/>
  <c r="F74" i="1"/>
  <c r="F60" i="1"/>
  <c r="F57" i="1"/>
  <c r="F66" i="1"/>
  <c r="F63" i="1"/>
  <c r="G204" i="1"/>
  <c r="G201" i="1"/>
  <c r="G198" i="1"/>
  <c r="G195" i="1"/>
  <c r="G192" i="1"/>
  <c r="G155" i="1"/>
  <c r="F152" i="1"/>
  <c r="G164" i="1"/>
  <c r="G189" i="1"/>
  <c r="G186" i="1"/>
  <c r="G176" i="1"/>
  <c r="G183" i="1"/>
  <c r="G170" i="1"/>
  <c r="G167" i="1"/>
  <c r="F161" i="1"/>
  <c r="G180" i="1" l="1"/>
  <c r="F158" i="1"/>
  <c r="G173" i="1"/>
  <c r="F148" i="1"/>
  <c r="F146" i="1"/>
  <c r="F144" i="1"/>
  <c r="G129" i="1"/>
  <c r="G120" i="1" l="1"/>
  <c r="G123" i="1"/>
  <c r="G117" i="1"/>
  <c r="G126" i="1" l="1"/>
  <c r="G114" i="1"/>
  <c r="F49" i="1" l="1"/>
  <c r="F41" i="1"/>
  <c r="F141" i="1"/>
  <c r="F218" i="1" s="1"/>
  <c r="F250" i="1" l="1"/>
  <c r="F104" i="1" l="1"/>
  <c r="F106" i="1" s="1"/>
  <c r="F258" i="1" s="1"/>
  <c r="G240" i="1" l="1"/>
  <c r="G242" i="1" s="1"/>
  <c r="G260" i="1" s="1"/>
  <c r="F223" i="1"/>
  <c r="G111" i="1" l="1"/>
  <c r="F242" i="1"/>
  <c r="F260" i="1" s="1"/>
  <c r="F247" i="1"/>
  <c r="F253" i="1" l="1"/>
  <c r="F261" i="1" s="1"/>
  <c r="G138" i="1" l="1"/>
  <c r="F259" i="1" l="1"/>
  <c r="G218" i="1"/>
  <c r="G259" i="1" s="1"/>
  <c r="F26" i="1"/>
  <c r="F11" i="1" l="1"/>
  <c r="F14" i="1" l="1"/>
  <c r="F17" i="1"/>
  <c r="G23" i="1"/>
  <c r="G31" i="1" s="1"/>
  <c r="G257" i="1" s="1"/>
  <c r="G263" i="1" s="1"/>
  <c r="G266" i="1" l="1"/>
  <c r="G269" i="1" s="1"/>
  <c r="F31" i="1"/>
  <c r="F257" i="1" s="1"/>
  <c r="F263" i="1" l="1"/>
  <c r="G264" i="1" l="1"/>
  <c r="F266" i="1"/>
  <c r="G267" i="1" s="1"/>
  <c r="F269" i="1" l="1"/>
  <c r="G270" i="1" s="1"/>
</calcChain>
</file>

<file path=xl/sharedStrings.xml><?xml version="1.0" encoding="utf-8"?>
<sst xmlns="http://schemas.openxmlformats.org/spreadsheetml/2006/main" count="390" uniqueCount="224">
  <si>
    <t>ST.</t>
  </si>
  <si>
    <t>JED.</t>
  </si>
  <si>
    <t xml:space="preserve"> JEDINIČNA</t>
  </si>
  <si>
    <t>TROŠK.</t>
  </si>
  <si>
    <t xml:space="preserve">  S A D R Ž A J :</t>
  </si>
  <si>
    <t xml:space="preserve"> MJERE</t>
  </si>
  <si>
    <t>KOLIČINA</t>
  </si>
  <si>
    <t>1.</t>
  </si>
  <si>
    <t>PRIPREMNI RADOVI</t>
  </si>
  <si>
    <t>1.1.</t>
  </si>
  <si>
    <t xml:space="preserve">Mobilizacija i demobilizacija gradilišta, koje uključuje: 
a) dovoz i odvoz svih strojeva
b) dovoz i odvoz alata
c) dovoz i odvoz agregata
d) dovoz instaliranje i odvoz rasvjetnih tijela za noćni rad 
e) ostali pripremni radovi
f) dovoz vode autocisternama
g) čišćenje gradilišta od otpada, utovar u tansportno sredstvo te deponiranje na ovlašteno odlagalište
h) čuvarska služba.
Obračun po kompletu.
</t>
  </si>
  <si>
    <t>kompl.</t>
  </si>
  <si>
    <t>1.2.</t>
  </si>
  <si>
    <t>m'</t>
  </si>
  <si>
    <t>1.4.</t>
  </si>
  <si>
    <t>1.5.</t>
  </si>
  <si>
    <t>3.</t>
  </si>
  <si>
    <t>3.1.</t>
  </si>
  <si>
    <t>2.</t>
  </si>
  <si>
    <t>EURA</t>
  </si>
  <si>
    <t>m2</t>
  </si>
  <si>
    <t>m3</t>
  </si>
  <si>
    <t>3.2.</t>
  </si>
  <si>
    <t>3.3.</t>
  </si>
  <si>
    <t>2.1.</t>
  </si>
  <si>
    <t>2.2.</t>
  </si>
  <si>
    <t>2.3.</t>
  </si>
  <si>
    <t>3.4.</t>
  </si>
  <si>
    <t>2.4.</t>
  </si>
  <si>
    <t>2.5.</t>
  </si>
  <si>
    <t>2.6.</t>
  </si>
  <si>
    <t>4.</t>
  </si>
  <si>
    <t>4.3.</t>
  </si>
  <si>
    <t>kom</t>
  </si>
  <si>
    <t>ZAVRŠNI RADOVI</t>
  </si>
  <si>
    <t>5.</t>
  </si>
  <si>
    <t>5.1.</t>
  </si>
  <si>
    <t>REKAPITULACIJA RADOVA NA SANACIJI OBJEKTA</t>
  </si>
  <si>
    <t>PDV (25%)</t>
  </si>
  <si>
    <t>3.12.</t>
  </si>
  <si>
    <t>3.13.</t>
  </si>
  <si>
    <t>3.14.</t>
  </si>
  <si>
    <t xml:space="preserve">Projektant: </t>
  </si>
  <si>
    <t>2.8.</t>
  </si>
  <si>
    <t>kg</t>
  </si>
  <si>
    <t>2.9.</t>
  </si>
  <si>
    <t>2.10.</t>
  </si>
  <si>
    <t>2.7.</t>
  </si>
  <si>
    <t>3.15.</t>
  </si>
  <si>
    <t>3.16.</t>
  </si>
  <si>
    <t>4.1.</t>
  </si>
  <si>
    <t>5.2.</t>
  </si>
  <si>
    <t>3.17.</t>
  </si>
  <si>
    <t>3.18.</t>
  </si>
  <si>
    <t>3.19.</t>
  </si>
  <si>
    <t>komplet</t>
  </si>
  <si>
    <t>1.6.</t>
  </si>
  <si>
    <t>1.7.</t>
  </si>
  <si>
    <t>3.20.</t>
  </si>
  <si>
    <t>3.21.</t>
  </si>
  <si>
    <t>3.22.</t>
  </si>
  <si>
    <t>3.24.</t>
  </si>
  <si>
    <t>3.25.</t>
  </si>
  <si>
    <t>3.26.</t>
  </si>
  <si>
    <t>3.28.</t>
  </si>
  <si>
    <t>3.29.</t>
  </si>
  <si>
    <t>3.30.</t>
  </si>
  <si>
    <t>3.31.</t>
  </si>
  <si>
    <t>4.2.</t>
  </si>
  <si>
    <t>Montaža i demontaža zaštitne ograde minimalne visine 250 cm prilikom radova na gornjem ustroju objekta. Zaštitna ograda služi sprječavanju odskakanja materijala tijekom hidrodemoliranja i ostalih radova na objektu gdje je prisutno odskakanje materijala. Stavka uključuje svu opremu, mahanizaciju, rad, alat, pribor i potrošni materijal, kao i sve potrebne prijevoze i prijenose za potpuno dovršenje stavke.
Obračun po m' nabavljene, ugrađene i demontirane zaštitne ograde.</t>
  </si>
  <si>
    <t xml:space="preserve">Izrada projekta izvedenog stanja. U projektu se nalazi detaljan opis izvedenih sanacijskih radova, uključujući sve nastale izmjene u odnosu na izvornu projektnu dokumentaciju. Projekt sadrži: opis građevine, detaljan opis sanacijskih radova, troškovnik s svim izvedenim radovima (uključujući eventualne vantroškovničke radove, tehničke listove svih primjenjenih materijala, dokaznice,grafičke priloge te geodetsku snimku postojećeg stanja čitavog objekta), potpunost projekta utvrđuje Nadzorni inženjer. Stavka obuhvača sav rad, alat, pribor i potrošni materijal kao i sve potrebne prijevoze i prijenose.
Obračun po kompletu predanog (i odobrenog) projekta izvedenog stanja objekta.
</t>
  </si>
  <si>
    <t>Plaćanje izvedbenog projekta nove nivelete na objektu  na gornjoj plohi rasponske konstrukcije (uključujući pješačke staze) se vrši u iznosu  50% stavke nakon obavljene geodetske snimke dijela objekta, budući da se objekt sanira "pola - pola". Ostatak plaćanja se vrši nakon potpune izvedbe stavke.</t>
  </si>
  <si>
    <t>Uređenje gradilišta nakon završetka radova i odvoz iskopanog materijala.
Obračun po komadu.</t>
  </si>
  <si>
    <t>Omnia ploče: 
(0,9 m x 6) x 19,0 m = 102,60 m2</t>
  </si>
  <si>
    <t>Glavni nosači:
(1,05 m x 2 + 0,30 m) x 7 x 19,0 m = 319,2 m2</t>
  </si>
  <si>
    <t>Upornjak U1:
9,0 m x 3,6 m + (3,4 m x 3,8 m x 2 x 0,8) = 53,07 m2</t>
  </si>
  <si>
    <t>Poprečni nosači polja P1 iznad U1 i S1:
(1,0 m x 1,05 m) x 6 x 2= 12,6 m2</t>
  </si>
  <si>
    <t>45,0 m x 2 = 90 m</t>
  </si>
  <si>
    <t>RADOVI NA SANACIJI PODGLEDA I DONJEG USTROJA  (UPORNJAK U1)</t>
  </si>
  <si>
    <t>Podgled pješačkih staza:
(0,23 m + 0,82 m) x 19,0 m = 19,95</t>
  </si>
  <si>
    <t>Ukupno: 507,42 m2</t>
  </si>
  <si>
    <t>RADOVI NA SANACIJI GORNJEG USTROJA (ASFALTNOG KOLNIKA I PJEŠAČKIH STAZA - OGRADA, RUBNJAKA, VIJENACA)</t>
  </si>
  <si>
    <t>Glavni nosači:
(1,05 m x 2 + 0,30 m) x 7 x 19,0 m x 0,08 x 40% = 10,21 m3</t>
  </si>
  <si>
    <r>
      <rPr>
        <b/>
        <u/>
        <sz val="12"/>
        <rFont val="Arial"/>
        <family val="2"/>
        <charset val="238"/>
      </rPr>
      <t>Glodanje asfalta iznad rasponske konstrukcije</t>
    </r>
    <r>
      <rPr>
        <sz val="12"/>
        <rFont val="Arial"/>
        <family val="2"/>
        <charset val="238"/>
      </rPr>
      <t xml:space="preserve">
Glodanje asfaltnih slojeva postojećeg kolnika iznad rasponske konstrukcije, debljine do 8 cm. Ovaj rad obuhvaća glodanje postojeće kolničke konstrukcije te utovar i prijevoz na odlagalište. Glodanje se vrši do razine rasponske konstrukcije.  Obračun je po m2 uklonjene kolničke konstrukcije. </t>
    </r>
  </si>
  <si>
    <r>
      <rPr>
        <b/>
        <u/>
        <sz val="12"/>
        <rFont val="Arial"/>
        <family val="2"/>
        <charset val="238"/>
      </rPr>
      <t>Glodanje habajućeg sloja asfalta na prilazima objektu u zoni 
od 4. do 6. metra od lica upornjaka.</t>
    </r>
    <r>
      <rPr>
        <sz val="12"/>
        <rFont val="Arial"/>
        <family val="2"/>
        <charset val="238"/>
      </rPr>
      <t xml:space="preserve"> 
Glodanje habajućeg asfaltnog sloja postojećeg kolnika u zoni od 4. do 6. metra od lica upornjaka sa svake strane u debljini od 4 cm. Ovaj rad obuhvaća glodanje postojeće kolničke konstrukcije te utovar i prijevoz na odlagalište.  Obračun je po m2 uklonjene kolničke konstrukcije.</t>
    </r>
  </si>
  <si>
    <t>6,6 m x 2,0 m x 2 = 26,40 m2</t>
  </si>
  <si>
    <t>3.5.</t>
  </si>
  <si>
    <r>
      <rPr>
        <b/>
        <u/>
        <sz val="12"/>
        <color indexed="8"/>
        <rFont val="Arial"/>
        <family val="2"/>
        <charset val="238"/>
      </rPr>
      <t>Demontaža pješačke ograde i zaštitne ograde.</t>
    </r>
    <r>
      <rPr>
        <sz val="12"/>
        <color indexed="8"/>
        <rFont val="Arial"/>
        <family val="2"/>
        <charset val="238"/>
      </rPr>
      <t xml:space="preserve"> 
U stavku nije uključeno hidrodinamičko uklanjanje betona pod mlazom vode između 2000 i 2500 bara. Ogradu je potrebno rastaviti na segmente i odvoz na ovlašteno odlagalište. Stavka obuhvaća sav rad, alat, pribor i potrošni materijal, kao i sve potrebne prijevoze i prijenose za potpuno dovršenje radova.
Obračun po m' uklonjene ograde.</t>
    </r>
  </si>
  <si>
    <t>3.6.</t>
  </si>
  <si>
    <r>
      <rPr>
        <b/>
        <u/>
        <sz val="12"/>
        <rFont val="Arial"/>
        <family val="2"/>
        <charset val="238"/>
      </rPr>
      <t>Uklanjanje tamponskog sloja i zemljnog materijala  
unutar upornjaka, između krila upornjaka do ≈ 4,0 m od 
prsnog zida upornjaka.</t>
    </r>
    <r>
      <rPr>
        <sz val="12"/>
        <rFont val="Arial"/>
        <family val="2"/>
        <charset val="238"/>
      </rPr>
      <t xml:space="preserve">
Mehaničko uklanjanje tamponskog sloja debljine ≈ 50 cm, unutar upornjaka, između prsnog zida i krila upornjaka. Iskop se vrši do maksimalne kote -62 cm, mjereno od postojeće nivelete kolnika ili do prijelazne ploče. U cijenu je uključen sav rad, materijal, alati i strojevi potrebni za potpuno dovršenje stavke. Uključen i odvoz tampona na deponiju. 
Obračun po m3 uklonjenog materijala.</t>
    </r>
  </si>
  <si>
    <r>
      <rPr>
        <b/>
        <u/>
        <sz val="12"/>
        <rFont val="Arial"/>
        <family val="2"/>
        <charset val="238"/>
      </rPr>
      <t>Ugradnja novog tamponskog sloja unutar upornjaka 
i na pristupnim prometnicama objektu sa svake 
strane mosta u duljini od 4 m</t>
    </r>
    <r>
      <rPr>
        <sz val="12"/>
        <rFont val="Arial"/>
        <family val="2"/>
        <charset val="238"/>
      </rPr>
      <t xml:space="preserve">
Ugradnja se vrši u debljini 50 cm zbijanjem u slojevima minimalne debljine 25 cm, u duljini od 4 m sa svake strane mosta, mjereno od prsnog zida upornjaka. Uključuje nabavu, dopremu i ugradnju novog tampona. Zbijanje tampona do modula stišljivosti Ms≥100 MN/m2.
U cijenu je uključen sav rad, materijal, alati i strojevi potrebni za potpuno dovršenje stavke uključujući i ispitivanje i kontrolu kakvoće prema OTU 5-01, osim u dijelu koji nije u skladu s važećim propisima.  
Obračun po m3  dopremljenog i ugrađenog materijala u zbijenom stanju.</t>
    </r>
  </si>
  <si>
    <t>3.7.</t>
  </si>
  <si>
    <t>6,6 m x 38,0 m = 250,80 m2</t>
  </si>
  <si>
    <t>3.8.</t>
  </si>
  <si>
    <t>3.9.</t>
  </si>
  <si>
    <t>(1,0 m x 45,0 m  x 0,08 m x 2) + (0,35 m x 0,25 m x 45,0 m x 2 )= 15,80  m3</t>
  </si>
  <si>
    <t>3.10.</t>
  </si>
  <si>
    <r>
      <rPr>
        <b/>
        <u/>
        <sz val="12"/>
        <color theme="1"/>
        <rFont val="Arial"/>
        <family val="2"/>
        <charset val="238"/>
      </rPr>
      <t>Hidrodinamičko uklanjanje gornje površine 
betona s armiranobetonske betonske kolničke 
ploč</t>
    </r>
    <r>
      <rPr>
        <sz val="12"/>
        <color theme="1"/>
        <rFont val="Arial"/>
        <family val="2"/>
        <charset val="238"/>
      </rPr>
      <t xml:space="preserve">e djelovanjem vode pod pritiskom između 2000 bara i 2500. Predviđeno je uklanjanje 70% površine betona u prosječnoj debljini 2 cm, 25 % površine se uklanja u prosječnoj debljini od 5 cm i 5% površine se uklanja u debljini do 10 - 15 cm. Stavka obuhvaća sav rad, alat pribor i potrošni materijal, kao i sve potrebne prijevoze i prijenose. </t>
    </r>
  </si>
  <si>
    <r>
      <rPr>
        <b/>
        <u/>
        <sz val="12"/>
        <rFont val="Arial"/>
        <family val="2"/>
        <charset val="238"/>
      </rPr>
      <t>Injektiranje pukotina širine w&gt;0,25 mm u otkrivenim 
dijelovima kolničke ploče</t>
    </r>
    <r>
      <rPr>
        <sz val="12"/>
        <rFont val="Arial"/>
        <family val="2"/>
        <charset val="238"/>
      </rPr>
      <t>. Izvodi se gravitacijskim 
injektiranjem - zalijevanjem pukotina s prethodnim proširenjem traga pukotine. Koristi se dvokomponentna epoksidna smola za injektiranje niske viskoznosti, certificirana i s navedenom namjenom. Injektiranje se izvodi injekcionom duromernom smolom na bazi epksida. Injektiranje se vrši na temperaturi između 8° i 30°C. Injekciona smjesa mora biti minimalno razreda: U(F1) W(2)(1)(8/30)(0) prema HRN EN 1504-5;2013, Proizvodi i sustavi za zaštitu i popravak betonskih konstrukcija - Definicije, zahtijevi, kontrola kvalitete i vrednovanje sukladnosti, 5.dio: Injektiranje betona. Stavka uključuje svu opremu, mehanizaciju, rad, alat, pribor i potrošni materijal potreban za potpuno dovršenje radova.
Obračun po m'  izvedenog injektiranja pukotina.</t>
    </r>
  </si>
  <si>
    <r>
      <rPr>
        <b/>
        <u/>
        <sz val="12"/>
        <rFont val="Arial"/>
        <family val="2"/>
        <charset val="238"/>
      </rPr>
      <t>Premazivanje postojeće armature</t>
    </r>
    <r>
      <rPr>
        <sz val="12"/>
        <rFont val="Arial"/>
        <family val="2"/>
        <charset val="238"/>
      </rPr>
      <t xml:space="preserve">
Nanošenje antikorozivnog zaštitnog premaza na postojeću armaturu nakon uklanjanja oštećenog betona elemenata gornjeg ustroja. Armatura se čisti u koraku hidrorazaranja. Ako armatura nakon hidrorazaranja stoji duže vrijeme, neposredno prije nanošenja premaza, dodatno se pere vodom pod pritiskom. Premaz se nanosi na armaturu koja je očišćena do stupnja čistoće Sa 2½, na kojoj nema prašine, masnoća i tragova korozije.  Prije nanošenja premaza armatura mora biti prosušena. Materijal za sanaciju ugrađuje se nakon što premaz očvrsne. Izvedba, kontrola kakvoće i obračun prema OTU 7-03 i HRN EN 1504-7:2007 , osim u dijelu koji nije u skladu s važećim propisima.
Obračun po m2 betonske površine gdje je došlo do otvaranja armature.</t>
    </r>
  </si>
  <si>
    <t xml:space="preserve">1,0 m x 45,0 m x 2 x 2 kom/m2= 180  </t>
  </si>
  <si>
    <r>
      <t>(6,6 m x 38,0 m x 0,02 m) x 70 % = 3,51 m3
(6,6 m x 38,0 m x 0,05 m) x 25% = 3,14 m3
(6,6 m x 38,0 m x 0,12 m) x 5% = 1,50 m3</t>
    </r>
    <r>
      <rPr>
        <u/>
        <sz val="12"/>
        <rFont val="Arial"/>
        <family val="2"/>
        <charset val="238"/>
      </rPr>
      <t xml:space="preserve">
Ukupno; 8,15 m3</t>
    </r>
    <r>
      <rPr>
        <sz val="12"/>
        <rFont val="Arial"/>
        <family val="2"/>
        <charset val="238"/>
      </rPr>
      <t xml:space="preserve">
</t>
    </r>
  </si>
  <si>
    <r>
      <rPr>
        <b/>
        <u/>
        <sz val="12"/>
        <rFont val="Arial"/>
        <family val="2"/>
        <charset val="238"/>
      </rPr>
      <t>Hidrodinamičko uklanjanje betona pješačkih staza i rubnjaka</t>
    </r>
    <r>
      <rPr>
        <sz val="12"/>
        <rFont val="Arial"/>
        <family val="2"/>
        <charset val="238"/>
      </rPr>
      <t xml:space="preserve">
Uklanja se beton u punoj duljini, dubine 7 - 8 cm, uz čupanje gornje zone armature pješačkih staza, uz zaštitu betonskih vijenaca, vodom pod pritiskom između 2000 bara i 2500 bara do dubine 8 cm. Također se uklanja i dio betona iza rubnjaka, koji se nalazi iznad morta za ugradnju rubnjaka. Beton i mort za ugradnju rubnjaka se uklanjaju u punoj visini do hidroizolacije, u širini 10 - 15 cm. Za preklop s novom hidroizolacijom se ostavlja postojeća hidroizolacija. Cijevi za instalacije se ne uklanjaju. Stavka obuhvaća sav rad, alat pribor i potrošni materijal, kao i sve potrebne prijevoze i prijenose.
Obračun po m3 uklonjenog betona.</t>
    </r>
  </si>
  <si>
    <t>(6,6 m x 38,0 m x 0,12 m) x 5% = 1,50 m3</t>
  </si>
  <si>
    <r>
      <rPr>
        <b/>
        <u/>
        <sz val="12"/>
        <rFont val="Arial"/>
        <family val="2"/>
        <charset val="238"/>
      </rPr>
      <t>Ugradnja betona za reprofilaciju armiranobetonske 
kolničke ploče</t>
    </r>
    <r>
      <rPr>
        <sz val="12"/>
        <rFont val="Arial"/>
        <family val="2"/>
        <charset val="238"/>
      </rPr>
      <t xml:space="preserve">
Nabava, doprema i ugradnja betona klase C35/45, razreda izloženosti XC4, XD3, XF4, VDP2. Uključena izvedba oplate i skele. U jediničnu cijenu su uključeni nabava betona, svi prijevozi i prijenosi, izrada, montaža i demontaža potrebne oplate i rad na ugradnji i njezi betona, te sav drugi potrebni rad i materijal. U stavku je uključeno nanošenje antikorozivnog zaštitnog premaza na postojeću armaturu nakon uklanjanja oštećenog betona elemenata gornjeg ustroja. Armatura se čisti u koraku hidrorazaranja. Ako armatura nakon hidrorazaranja stoji duže vrijeme, neposredno prije nanošenja premaza, dodatno se pere vodom pod pritiskom. Premaz se nanosi na armaturu koja je očišćena do stupnja čistoće Sa 2½, na kojoj nema prašine, masnoća i tragova korozije.  Prije nanošenja premaza armatura mora biti prosušena. Beton se ugrađuje nakon što premaz očvrsne.  Armatura se obračunava posebno.  
Obračun je po m3 ugrađenog betona.
</t>
    </r>
  </si>
  <si>
    <r>
      <rPr>
        <b/>
        <u/>
        <sz val="12"/>
        <rFont val="Arial"/>
        <family val="2"/>
        <charset val="238"/>
      </rPr>
      <t>Pranje gornje površine armiranobetosnke kolničke ploče</t>
    </r>
    <r>
      <rPr>
        <sz val="12"/>
        <rFont val="Arial"/>
        <family val="2"/>
        <charset val="238"/>
      </rPr>
      <t xml:space="preserve"> 
</t>
    </r>
    <r>
      <rPr>
        <b/>
        <u/>
        <sz val="12"/>
        <rFont val="Arial"/>
        <family val="2"/>
        <charset val="238"/>
      </rPr>
      <t>kao priprema za izvedbu hidroizolacije</t>
    </r>
    <r>
      <rPr>
        <sz val="12"/>
        <rFont val="Arial"/>
        <family val="2"/>
        <charset val="238"/>
      </rPr>
      <t xml:space="preserve">
Visokotlačno pranje gornje površine kolničke ploče  pod visokim pritiskom od 400 bara. Površinu je prije ugradnje hidroizolacije osušiti i pripremiti prema uputama proizvođača hidroizolacijskog sustava. 
Obračun je po m2 isprane površine betona.</t>
    </r>
  </si>
  <si>
    <t>7,0 m x 39,0 m = 273,0 m2</t>
  </si>
  <si>
    <r>
      <rPr>
        <b/>
        <u/>
        <sz val="12"/>
        <rFont val="Arial"/>
        <family val="2"/>
        <charset val="238"/>
      </rPr>
      <t>Izvedba hidroizolacije</t>
    </r>
    <r>
      <rPr>
        <sz val="12"/>
        <rFont val="Arial"/>
        <family val="2"/>
        <charset val="238"/>
      </rPr>
      <t xml:space="preserve">
Nabava i ugradnja hidroizolacijske trake za kolnike. Hidroizolacijska traka se ugrađuje na gornjoj plohi kolničke ploče. Prije izvedbe hidroizolacije skida se cementna skramica i uklanja se prašina i druge nečistoće. Slijedi izvedba temeljnog sloja od jednog sloja dvokomponentne epoksidne smole i posipavanje kvarcnim pijeskom veličine zrna 0,5 do 1,5 mm. Nakon očvršćavanja epoksidne smole, sav nevezani pijesak treba pomesti. Predviđeno je da se izvodi jednoslojna hidroizolacija bitumenskim trakama prema OTU IV. 7.01.9.1 na cijeloj površini kolničke ploče, gornjoj površini i stražnjoj strani (u dubini 50 cm) prsnog zida upornjaka. Hidroizolacija se izvodi u preklopu od 20 cm iza rubnjaka s postojećom hidroizolacijom hodnika. Hidroizolacijska traka se povija preko holkera uz rubnjak do gornjeg ruba zaštitnog sloja asfalta. Stavka uključuje svu opremu, mehanizaciju, rad, alat, pribor i potrošni materijal, kao i sve prijevoze i prijenose za potpuno dovršenje radova.
Obračun po m2 obrađene površine kolničke ploče. (O.T.U. 7.4.2.18.).</t>
    </r>
  </si>
  <si>
    <r>
      <rPr>
        <b/>
        <u/>
        <sz val="12"/>
        <rFont val="Arial"/>
        <family val="2"/>
        <charset val="238"/>
      </rPr>
      <t>Ugradnja betonskih rubnjaka</t>
    </r>
    <r>
      <rPr>
        <sz val="12"/>
        <rFont val="Arial"/>
        <family val="2"/>
        <charset val="238"/>
      </rPr>
      <t xml:space="preserve">
Dobava i ugradnja novih betonskih rubnjaka. Ugradnja rubnjaka  dimenzija 18/24×100 cm. Rubnjaci se ugrađuju na sloj polimercementnog morta za sanaciju betonskih površina klase R4, na geodetski određeni visinu. Vertikalna reška između rubnjaka je širine 10 mm i popunjava se cementnim mortom (1:4) do  gornjeg i prednjeg ruba rubnjaka. 
Između susjednih elemenata rubnjaka umeću se moždanici fi10, dužine 10 cm. Izrada rubnjaka  polaganjem na podlogu  prema detaljima iz projekta. Obračun je po m' izvedenog rubnjaka, a u cijeni je uključena izvedba podloge, nabava i doprema rubnjaka, privremeno uskladištenje i razvoz, svi prijevozi i prijenosi, priprema podloge, rad na doradi i ugradnji s obradom sljubnica, njega betona te sav potreban dodatni rad, oprema i materijal što je potreban za potpuno dovršenje stavke. 
Obračun po m' ugrađenog rubnjaka.</t>
    </r>
  </si>
  <si>
    <t>45,0 m x 2 = 90,0 m</t>
  </si>
  <si>
    <r>
      <rPr>
        <b/>
        <u/>
        <sz val="12"/>
        <rFont val="Arial"/>
        <family val="2"/>
        <charset val="238"/>
      </rPr>
      <t>Uklanjanje hidroizolacije</t>
    </r>
    <r>
      <rPr>
        <sz val="12"/>
        <rFont val="Arial"/>
        <family val="2"/>
        <charset val="238"/>
      </rPr>
      <t xml:space="preserve">
Uklanjanje hidroizolacije vrši se kombinacijom hidrodinamičkog postupka vodom pod pritiskom  do 800 bara i mehaničkih udarnih alata. Plaća se po ugovorenim jediničnim cijenama za rad i troškove opreme, tj. sve što je potrebno za potpuno dovršenje rada. Obračun po m2 uklonjene hidroizolacije.</t>
    </r>
  </si>
  <si>
    <r>
      <rPr>
        <b/>
        <u/>
        <sz val="12"/>
        <color theme="1"/>
        <rFont val="Arial"/>
        <family val="2"/>
        <charset val="238"/>
      </rPr>
      <t>Nabava, doprema i ugradnja betona za reprofilaciju pješačke staze</t>
    </r>
    <r>
      <rPr>
        <sz val="12"/>
        <color theme="1"/>
        <rFont val="Arial"/>
        <family val="2"/>
        <charset val="238"/>
      </rPr>
      <t>, u debljini sloja do 8 cm debljine na gornjoj površini pješačke staze te uz rubnjake 10 - 15 cm u punoj visini presjeka. Ugrađuje se sanacijski beton razreda čvrstoće C3545, Dmax =16 mm s trajnosnim svojstvima za XF4 (otporan na mraz i sol (MS56), vodonepropustan (VDP2) i otporan na smrzavanje (M56)). Ugradnja se izvodi s prethodnim premazivanjem kontakta sa starim betonom polimernim premazom za vezu staro-novo (SN veza). Izvodi se sa vibriranjem iglom vibratora odgovarajućeg promjera (max 32 mm) te sa ručnim zaglađivanjem. Završna površina se ručno zaglađuje i njeguje min 5 dana. U stavku je uključena i sva njega betona. Prije ugradnje betona potrebno je postaviti drvenu dasku uz montažni vijenac i betonski rubnjak, spoj stari i novi beton pješačke staze 1 cm x 2 cm (š x v)  zbog ugradnje poliuretanskog kita. Stavka uključuje svu opremu, mehanizaciju, rad, alat, pribor i potrošni materijal, kao i sve prijevoze i prijenose za potpuno dovršenje radova.
Obračun po m3 dobavljenog, dopremljenog i ugrađenog betona.</t>
    </r>
  </si>
  <si>
    <r>
      <t xml:space="preserve">Izrada dilatacijskih reški između hodnika i rubnjaka te poprečnih reški na hodnicima iznad rasponske konstruckije svakih 4 m
</t>
    </r>
    <r>
      <rPr>
        <sz val="12"/>
        <color theme="1"/>
        <rFont val="Arial"/>
        <family val="2"/>
        <charset val="238"/>
      </rPr>
      <t>Izrada dilatacija širine 1 cm i dubine minimalno 2 cm koje se ispunjavaju trajnoelastičnim kitom. Reške se izvode na spojevima između rubnjaka i hodnika, između vijenaca i hodnika te poprečno po hodniku iznad rasponske konstrukcije na raznacima od 4 m prema nacrtima i detaljima iz ovog projekta. Stavka obuhvaća sav rad, opremu i materijal potreban za potpuno dovršenje stavke.
Obračun po m' zapunjene reške.</t>
    </r>
  </si>
  <si>
    <t>3.23.</t>
  </si>
  <si>
    <r>
      <rPr>
        <b/>
        <u/>
        <sz val="12"/>
        <color theme="1"/>
        <rFont val="Arial"/>
        <family val="2"/>
        <charset val="238"/>
      </rPr>
      <t>Izvedba drenažnog kanala</t>
    </r>
    <r>
      <rPr>
        <sz val="12"/>
        <color theme="1"/>
        <rFont val="Arial"/>
        <family val="2"/>
        <charset val="238"/>
      </rPr>
      <t xml:space="preserve">
Izvedba drenažnog kanala dimenzija 5x10 cm u zaštitnom asfaltnom sloju od šljunka frakcije 8-16 mm uvaljanog u epoksidnu smolu. Drenažni kanali se ugrađuju s niže strane kolnika, uz monolitni rubnjak. Stavka obuhvaća sav rad, opremu i materijal potreban za potpuno dovršenje stavke.
Obračun je po m' novoizvedenog drenažnog kanala. </t>
    </r>
  </si>
  <si>
    <t xml:space="preserve">45,0 m  </t>
  </si>
  <si>
    <r>
      <rPr>
        <b/>
        <u/>
        <sz val="12"/>
        <rFont val="Arial"/>
        <family val="2"/>
        <charset val="238"/>
      </rPr>
      <t>Nabava i ugradnja epoksidnog premaza bez otapala 
ispod bitumenske trakaste hidroizolacije</t>
    </r>
    <r>
      <rPr>
        <sz val="12"/>
        <rFont val="Arial"/>
        <family val="2"/>
        <charset val="238"/>
      </rPr>
      <t>, uključivo 
posipanje kvarcnim pijeskom. Epoksidni premaz (s posutim kvarcnim pijeskom) se ugrađuje ispod bitumenske hidroizolacijske trake na cijeloj kolničkoj površini. Svojstva premaza sukladno uvjetima iz Projekta. Stavka uključuje svu opremu, mehanizaciju, rad, alat, pribor i potrošni materijal, kao i sve prijevoze i prijenose za potpuno dovršenje radova.
Obračun po m2 izvedene pripreme podloge.</t>
    </r>
  </si>
  <si>
    <t>6,6 m x 39,0 m = 257,40 m2</t>
  </si>
  <si>
    <r>
      <t xml:space="preserve">Ugradnja samoljepljive bitumenske trake na rubnjake u visini zaštitnog sloja.
</t>
    </r>
    <r>
      <rPr>
        <sz val="12"/>
        <color theme="1"/>
        <rFont val="Arial"/>
        <family val="2"/>
        <charset val="238"/>
      </rPr>
      <t xml:space="preserve">Ugradnja brtvene trake za vezu asfalta i rubnjaka.  Brtvenu traku postaviti prije ugradnje asfalta. Nakon ugradnje asfalta, brtvena traka čini s asfaltom kompaktnu cjelinu. U jediničnoj cijeni su sadržani svi troškovi nabave, prijevoza, postavljanja trake za vezu između asfalta i rubnjaka te sav dodatan materijal i rad potreban za potpuno dovršenje stavke. Obračun po m' ugrađene trake.  </t>
    </r>
  </si>
  <si>
    <r>
      <t xml:space="preserve">(6,6 m x 38,0 m x 0,02 m) x 70 % = 3,51 m3
(6,6 m x 38,0 m x 0,05 m) x 25% = 3,14 m3
</t>
    </r>
    <r>
      <rPr>
        <u/>
        <sz val="12"/>
        <rFont val="Arial"/>
        <family val="2"/>
        <charset val="238"/>
      </rPr>
      <t>Ukupno: 8,43 m3</t>
    </r>
  </si>
  <si>
    <t xml:space="preserve"> (0,2 m + 0,1 m + 0,8 m + 0,1 m) x 45 m x 0,05 x 2 x 40%=  2,16 m3</t>
  </si>
  <si>
    <t>6,6 m x 38,0 m + (0,2 m + 0,1 m + 0,8 m + 0,1 m) x 45 m x 2 x 40% = 294,0 m2</t>
  </si>
  <si>
    <r>
      <rPr>
        <b/>
        <u/>
        <sz val="12"/>
        <rFont val="Arial"/>
        <family val="2"/>
        <charset val="238"/>
      </rPr>
      <t>Ugradnja "ankera" za povezivanje starog i novog 
betona hodnika</t>
    </r>
    <r>
      <rPr>
        <sz val="12"/>
        <rFont val="Arial"/>
        <family val="2"/>
        <charset val="238"/>
      </rPr>
      <t xml:space="preserve">
Postavljanje sidrene armature (ankera) od rebraste armature Φ12 mm, L-oblika (200 + 50 mm savijenih pod kutom), sa svrhom ojačanja pješačkih staza. Ankeri se ugrađuju u stari beton hodnika i služe za povezivanje starog i novog betona hodnika. Ugrađuju se u izbušene rupe φ14 mm i dubine 15 cm, koje se zapunjavaju dvokomponentnim epoksidnim ljepilom. Prethodno je potrebno otprašiti rupe od prašine. Predviđa se ugradnja 2 ankera za m2 površine. Plaća se po ugovorenim jediničnim cijenama za rad i troškove opreme, tj. sve što je potrebno za potpuno dovršenje rada. Izvedba, kontrola kakvoće i obračun prema HRN EN 1504-6:2007. 
Obračun po kom dobavljenog i ugrađenih ankera.
 </t>
    </r>
  </si>
  <si>
    <t>45,0 m x 4 + 10,0 m + 10,0 m = 200 m</t>
  </si>
  <si>
    <r>
      <rPr>
        <b/>
        <u/>
        <sz val="12"/>
        <color theme="1"/>
        <rFont val="Arial"/>
        <family val="2"/>
        <charset val="238"/>
      </rPr>
      <t>Ugradnja nosivog sloja asfalta kolničke konstrukcije unutar upornjaka i na pristupnim prometnicama s obje strane mosta u duljini od 4 m</t>
    </r>
    <r>
      <rPr>
        <sz val="12"/>
        <color theme="1"/>
        <rFont val="Arial"/>
        <family val="2"/>
        <charset val="238"/>
      </rPr>
      <t xml:space="preserve">
Između krila upornjaka i na pristupnim prometnicama u duljini od 4 m sa svake strane, mjereno od armiranobetonske ploče, vrši se ugradnja nosivog asfaltnog sloja AC 22 base 50/70 AG6 M2, debljine 8,0 cm. U cijeni su sadržani svi troškovi nabave materijala, proizvodnje i ugradnje asfaltne mješavine, prijevoz, oprema i sve ostalo što je potrebno za potpuno izvođenje radova.
Obračun je po m2 gornje površine stvarno položenog i ugrađenog sloja sukladno projektu. Izvedba i kontrola kakvoće prema (HRN EN 13108-1) i tehničkim svojstvima i zahtjevima za građevne proizvode za proizvodnju asfaltnih mješavina i za asfaltne slojeve kolnika.
</t>
    </r>
  </si>
  <si>
    <t>6,8 m x 4,0 m x 2 = 54,4 m2</t>
  </si>
  <si>
    <r>
      <rPr>
        <b/>
        <u/>
        <sz val="12"/>
        <color theme="1"/>
        <rFont val="Arial"/>
        <family val="2"/>
        <charset val="238"/>
      </rPr>
      <t>Ugradnja zaštitnog sloja asfalta kolničke konstrukcije iznad rasponske konstrukcije</t>
    </r>
    <r>
      <rPr>
        <sz val="12"/>
        <color theme="1"/>
        <rFont val="Arial"/>
        <family val="2"/>
        <charset val="238"/>
      </rPr>
      <t xml:space="preserve">
Na objektu, iznad rasponske konstrukcije vrši se ugradnja zaštitnog asfaltnog sloja AC 11 bin 45/80-65 AG6 M2, debljine 5,0 cm, bitumenskog međusloja za sljepljivanje asfaltnih slojeva od bitumenske emulzije u količini od 0,25 kg/m2. U cijeni su sadržani svi troškovi nabave materijala, proizvodnje i ugradnje asfaltne mješavine, prijevoz, oprema i sve ostalo što je potrebno za potpuno izvođenje radova. Obračun je po m2 gornje površine stvarno položenog i ugrađenog sloja sukladno projektu. Izvedba i kontrola kakvoće prema normi HRN EN 13108-1 i Tehničkom propisu za asfaltne kolnike (NN 48/2021).</t>
    </r>
  </si>
  <si>
    <t xml:space="preserve">6,6 m x (38,0 m + 6,0 m + 6,0 m) = 330 m2 </t>
  </si>
  <si>
    <r>
      <rPr>
        <b/>
        <u/>
        <sz val="12"/>
        <color theme="1"/>
        <rFont val="Arial"/>
        <family val="2"/>
        <charset val="238"/>
      </rPr>
      <t>Izrada bitumenskog međusloja za sljepljivanje asfaltnih slojeva kationskom bitumenskom emulzijom u količini od 0,30 kg/m2</t>
    </r>
    <r>
      <rPr>
        <sz val="12"/>
        <color theme="1"/>
        <rFont val="Arial"/>
        <family val="2"/>
        <charset val="238"/>
      </rPr>
      <t>.  U cijeni su sadržani svi troškovi nabave materijala, prijevoz, oprema i sve ostalo što je potrebno za potpuno izvođenje radova. Bitumenski međusloj se nanosi između (zaštitnog) nosivog sloja i veznog sloja. Izvedba, kontrola kakvoće i obračun prema OTU 6-01. U stavku je uključen sav rad, materijal, alat i pribor potreban za potpuno dovršenje radova uključujući sve prijevoze i prijenose.
Obračun je po m2 stvarno poprskane površine.</t>
    </r>
  </si>
  <si>
    <r>
      <rPr>
        <b/>
        <u/>
        <sz val="12"/>
        <color theme="1"/>
        <rFont val="Arial"/>
        <family val="2"/>
        <charset val="238"/>
      </rPr>
      <t>Izvedba dilatacijskih reški u asfaltu i na hodnicima</t>
    </r>
    <r>
      <rPr>
        <sz val="12"/>
        <color theme="1"/>
        <rFont val="Arial"/>
        <family val="2"/>
        <charset val="238"/>
      </rPr>
      <t xml:space="preserve">
Izvedba dilatacijskih reški na spoju rasponske konstrukcije iznad stupišta - zarezivanje reški u asfaltu kolnika i u betonu hodnika širine 1,5-2 cm i visine 6-8 cm, na dno reške se utiskuje vatrostalna poliuretanska brtva, čija širina treba biti 25% veća od širine reške. Prostor iznad brtve se zalijeva trajnoelastičnom masom na bazi polimerom modificiranog bitumena. Detalji izvedbe i uvjeti kvalitete prema projektu. Stavka obuhvaća sav rad, opremu i materijal potreban za potpuno dovršenje stavke. Obračun je po m' izvedene reške. </t>
    </r>
  </si>
  <si>
    <t>9,1 m x 2 = 18,2 m</t>
  </si>
  <si>
    <r>
      <rPr>
        <b/>
        <u/>
        <sz val="12"/>
        <rFont val="Arial"/>
        <family val="2"/>
        <charset val="238"/>
      </rPr>
      <t>Tlačno injektiranje pukotina na elementima donjeg 
ustroja</t>
    </r>
    <r>
      <rPr>
        <sz val="12"/>
        <rFont val="Arial"/>
        <family val="2"/>
        <charset val="238"/>
      </rPr>
      <t xml:space="preserve"> 
Injektiraju se pukotine uočene nakon hidrorazaranja (širine&gt;0,25mm). Izvodi se epoksidnom smolom s prethodnom ugradnjom bušenih ili lijepljenih pakera (na montažnim nosačima kako ne bi došlo do oštećenja kabela za prednaprezanje), za utiskivanje mase. Nakon provedenog injektiranja pakere je poterbno ukloniti. Injektiranje se vrši pod pritiskom do najvise 70 bara. Injektiranje se izvodi pomoću injekcione duromerne smole na bazi epksida. Injektiranje se vrši na temperaturi između 8° i 30°C. Injekciona smjesa mora biti minimalno razreda: U(F1) W(2)(1)(8/30)(0) prema HRN EN 1504-5;2013, Proizvodi i sustavi za zaštitu i popravak betonskih konstrukcija - Definicije, zahtijevi, kontrola kvalitete i vrednovanje sukladnosti, 5.dio: Injektiranje betona.
Obračun po m' obrađenih pukotina.</t>
    </r>
  </si>
  <si>
    <r>
      <rPr>
        <b/>
        <u/>
        <sz val="12"/>
        <rFont val="Arial"/>
        <family val="2"/>
        <charset val="238"/>
      </rPr>
      <t xml:space="preserve">Nabava, doprema i ugradnja dodatne i zamjenske 
armature </t>
    </r>
    <r>
      <rPr>
        <sz val="12"/>
        <rFont val="Arial"/>
        <family val="2"/>
        <charset val="238"/>
      </rPr>
      <t>(B500B) na mjestima gdje je postojeća armatura jako korodirala, kriterij uklanjanja je kada je uslijed korozije promjer šipke lokalno smanjen za 10 % ili je kontinuirano stanjena šipka (poprečni presjek) za više od 20 % ili je mehanički prekinuta ili neprimjereno i nedovoljno ugrađena na mjestima oštećene kolničke ploče. Nastavljena ili nova dodatna armatura treba imati prema pravilniku za beton i armirani beton dovoljan preklop i/ili duljinu za zavarivanje kao i duljinu sidrenja. 
Obračun po kg ugrađene armature. Kontrola kakvoće i obračun prema OTU 7-00.2.3 i 7-03.3.3.</t>
    </r>
  </si>
  <si>
    <r>
      <rPr>
        <b/>
        <u/>
        <sz val="12"/>
        <rFont val="Arial"/>
        <family val="2"/>
        <charset val="238"/>
      </rPr>
      <t>Pranje betonske rasponske konstrukcije glavnih nosača
(polje P1), omnia ploča (u podgledu polja P1), poprečnih 
nosača (polje P1) i upornjaka U1</t>
    </r>
    <r>
      <rPr>
        <sz val="12"/>
        <rFont val="Arial"/>
        <family val="2"/>
        <charset val="238"/>
      </rPr>
      <t xml:space="preserve"> u svrhu detekcije oštećenja. 
Pranje površine osigurava uklanjanje svih površinskih nečistoća i nanesenih slojeva. Pranje se vrši mlazom vode pod pritiskom od 1700 do 2000 bara. Stavka obuhvaća sav rad, alat pribor i potrošni materijal, kao i sve potrebne prijevoze i prijenose.
Obračun po m2 obrađene površine.</t>
    </r>
  </si>
  <si>
    <r>
      <rPr>
        <b/>
        <u/>
        <sz val="12"/>
        <rFont val="Arial"/>
        <family val="2"/>
        <charset val="238"/>
      </rPr>
      <t>Nabava, doprema i ugradnja dodatne i zamjenske 
armature (B500B)</t>
    </r>
    <r>
      <rPr>
        <sz val="12"/>
        <rFont val="Arial"/>
        <family val="2"/>
        <charset val="238"/>
      </rPr>
      <t xml:space="preserve"> na mjestima gdje je postojeća armatura 
jako korodirala, kriterij uklanjanja je kada je uslijed korozije promjer šipke lokalno smanjen za 10 % ili je kontinuirano stanjena šipka (poprečni presjek) za više od 20 % ili je mehanički prekinuta ili neprimjereno i nedovoljno ugrađena na mjestima oštećene kolničke ploče. Nastavljena ili nova dodatna armatura treba imati prema pravilniku za beton i armirani beton dovoljan preklop i/ili duljinu za zavarivanje kao i duljinu sidrenja. 
Obračun po kg ugrađene armature. Kontrola kakvoće i obračun prema OTU 7-00.2.3 i 7-03.3.3.</t>
    </r>
  </si>
  <si>
    <r>
      <rPr>
        <b/>
        <u/>
        <sz val="12"/>
        <color theme="1"/>
        <rFont val="Arial"/>
        <family val="2"/>
        <charset val="238"/>
      </rPr>
      <t>Premazivanje postojeće armature</t>
    </r>
    <r>
      <rPr>
        <sz val="12"/>
        <color theme="1"/>
        <rFont val="Arial"/>
        <family val="2"/>
        <charset val="238"/>
      </rPr>
      <t xml:space="preserve">
Nanošenje antikorozivnog zaštitnog premaza na postojeću armaturu nakon uklanjanja oštećenog betona elemenata donjeg ustroja. Armatura se čisti u koraku hidrorazaranja. Ako armatura nakon hidrorazaranja stoji duže vrijeme, neposredno prije nanošenja premaza, dodatno se pere vodom pod pritiskom. Premaz se nanosi na armaturu koja je očišćena do stupnja čistoće Sa 2½, na kojoj nema prašine, masnoća i tragova korozije.  Prije nanošenja premaza armatura mora biti prosušena. Materijal za sanaciju ugrađuje se nakon što premaz očvrsne. Izvedba, kontrola kakvoće i obračun prema OTU 7-03 i HRN EN 1504-7:2007 , osim u dijelu koji nije u skladu s važećim propisima.
Obračun po m2 betonske površine gdje je došlo do otvaranja armature.</t>
    </r>
  </si>
  <si>
    <t>Glavni nosači:
(1,05 m x 2 + 0,30 m) x 7 x 19,0 m x 0,02 x 30% = 1,92 m3</t>
  </si>
  <si>
    <t>Poprečni nosači polja P1 iznad U1 i S1:
(1,0 m x 1,05 m) x 6 x 2 x 0,02 m x 30% = 0,08 m3</t>
  </si>
  <si>
    <t>Omnia ploče: 
(0,9 m x 6) x 19,0 m x 0,02 m x 30 % = 0,62 m3</t>
  </si>
  <si>
    <t>Upornjak U1
(9,0 m x 3,6 m + (3,4 m x 3,8 m x 2 x 0,8)) x 0,02 x 30% = 0,32 m3</t>
  </si>
  <si>
    <t>Upornjak U1
(9,0 m x 3,6 m + (3,4 m x 3,8 m x 2 x 0,8)) x 0,08 x 20% = 0,85 m3</t>
  </si>
  <si>
    <t>Poprečni nosači polja P1 iznad U1 i S1:
(1,0 m x 1,05 m) x 6 x 2 x 0,08 m x 20% = 0,20 m3</t>
  </si>
  <si>
    <t>Omnia ploče: 
(0,9 m x 6) x 19,0 m x 0,08 m x 20 % = 1,64 m3</t>
  </si>
  <si>
    <t>Podgled pješačkih staza:
(0,23 m + 0,82 m) x 19,0 m x 0,08 m x 30% = 0,48 m3</t>
  </si>
  <si>
    <t>Ukupno: 13,39 m3</t>
  </si>
  <si>
    <t>Podgled pješačkih staza:
(0,23 m + 0,82 m) x 19,0 m x 0,02 m x 30% = 0,12 m3</t>
  </si>
  <si>
    <t>Ukupno: 3,04 m3</t>
  </si>
  <si>
    <t>Glavni nosači:
(1,05 m x 2 + 0,30 m) x 7 x 19,0 m x 70% = 223,44 m2</t>
  </si>
  <si>
    <t>Podgled pješačkih staza:
(0,23 m + 0,82 m) x 19,0 m x 60% = 11,97 m2</t>
  </si>
  <si>
    <t>Omnia ploče: 
(0,9 m x 6) x 19,0 m x 50 % = 51,30 m2</t>
  </si>
  <si>
    <t>Poprečni nosači polja P1 iznad U1 i S1:
(1,0 m x 1,05 m) x 6 x 2 x 50% = 6,30 m2</t>
  </si>
  <si>
    <t>Upornjak U1
(9,0 m x 3,6 m + (3,4 m x 3,8 m x 2 x 0,8)) x 50% = 26,54 m2</t>
  </si>
  <si>
    <t>Ukupno: 319,55 m2</t>
  </si>
  <si>
    <r>
      <rPr>
        <b/>
        <u/>
        <sz val="12"/>
        <color theme="1"/>
        <rFont val="Arial"/>
        <family val="2"/>
        <charset val="238"/>
      </rPr>
      <t xml:space="preserve">Hidrodinamičko uklanjanje oštećenog betona glavnih 
nosača (polje P1), omnia ploča (u podgledu polja P1), poprečnih 
nosača (polje P1) i upornjaka U1 do dubine 2 cm. 
</t>
    </r>
    <r>
      <rPr>
        <sz val="12"/>
        <color theme="1"/>
        <rFont val="Arial"/>
        <family val="2"/>
        <charset val="238"/>
      </rPr>
      <t>Uklanjanje se vrši vodom pod pritiskom između  2000 bara i 2500 bara do dubine 2 cm. Stavka uključuje rezanje i uklanjanje oštećenog betona. Stavka obuhvaća sav rad, alat pribor i potrošni materijal, kao i sve potrebne prijevoze i prijenose.
Obračun po m3 uklonjenog betona.</t>
    </r>
  </si>
  <si>
    <r>
      <rPr>
        <b/>
        <u/>
        <sz val="12"/>
        <color theme="1"/>
        <rFont val="Arial"/>
        <family val="2"/>
        <charset val="238"/>
      </rPr>
      <t xml:space="preserve">Hidrodinamičko uklanjanje oštećenog betona glavnih 
nosača (polje P1), omnia ploča (u podgledu polja P1), poprečnih 
nosača (polje P1) i upornjaka U1 do dubine 8 cm. </t>
    </r>
    <r>
      <rPr>
        <sz val="12"/>
        <color theme="1"/>
        <rFont val="Arial"/>
        <family val="2"/>
        <charset val="238"/>
      </rPr>
      <t xml:space="preserve"> 
Uklanjanje se vrši vodom pod pritiskom između  2000 bara i 2500 bara do dubine 8cm. Stavka uključuje rezanje i uklanjanje oštećenog betona. Stavka obuhvaća sav rad, alat pribor i potrošni materijal, kao i sve potrebne prijevoze i prijenose.
Obračun po m3 uklonjenog betona.</t>
    </r>
  </si>
  <si>
    <r>
      <rPr>
        <b/>
        <u/>
        <sz val="12"/>
        <rFont val="Arial"/>
        <family val="2"/>
        <charset val="238"/>
      </rPr>
      <t>Ugradnja polimercementnog sanacijskog morta klase 
R4, debljine 2 - 5 cm, na armiranobetonsku kolničku ploču</t>
    </r>
    <r>
      <rPr>
        <sz val="12"/>
        <rFont val="Arial"/>
        <family val="2"/>
        <charset val="238"/>
      </rPr>
      <t xml:space="preserve">
Nabava i ugradnja zamjenskih slojeva na bazi polimer-cementnog morta klase R4 (HRN EN 1504-3:2005)  uz korištenje potrebnih veznih slojeva. Prionjivost nakon 50 ciklusa (HRN EN 13687-1:2002) mora biti 2,0 MPa. 
Ugradnja morta vrši se prema uputama proizvođača, na čistu površinu betona na kojoj nema prašine, masnoća, ostataka betona ili drugih nečistoća. Prionjivost betonske podloge metodom pull-off (HRN EN 1542:2001) prije ugradnje sanacijskog morta mora biti veća od 1,50 MPa. Plaća se po ugovorenim jediničnim cijenama za rad i troškove opreme, tj. sve što je potrebno za potpuno dovršenje rada.
Obračun po m3 ugrađenog morta.</t>
    </r>
  </si>
  <si>
    <r>
      <rPr>
        <b/>
        <u/>
        <sz val="12"/>
        <rFont val="Arial"/>
        <family val="2"/>
        <charset val="238"/>
      </rPr>
      <t>Ugradnja polimercementnog sanacijskog morta klase 
R4, debljine 2 - 5 cm, na montažne vijence</t>
    </r>
    <r>
      <rPr>
        <sz val="12"/>
        <rFont val="Arial"/>
        <family val="2"/>
        <charset val="238"/>
      </rPr>
      <t xml:space="preserve">
Nabava i ugradnja zamjenskih slojeva na bazi polimer-cementnog morta klase R4 (HRN EN 1504-3:2005)  uz korištenje potrebnih veznih slojeva. Prionjivost nakon 50 ciklusa (HRN EN 13687-1:2002) mora biti 2,0 MPa. 
Ugradnja morta vrši se prema uputama proizvođača, na čistu površinu betona na kojoj nema prašine, masnoća, ostataka betona ili drugih nečistoća. Prionjivost betonske podloge metodom pull-off (HRN EN 1542:2001) prije ugradnje sanacijskog morta mora biti veća od 1,50 MPa. Plaća se po ugovorenim jediničnim cijenama za rad i troškove opreme, tj. sve što je potrebno za potpuno dovršenje rada.
Obračun po m3 ugrađenog morta.</t>
    </r>
  </si>
  <si>
    <r>
      <rPr>
        <b/>
        <u/>
        <sz val="12"/>
        <color theme="1"/>
        <rFont val="Arial"/>
        <family val="2"/>
        <charset val="238"/>
      </rPr>
      <t xml:space="preserve">Hidrodinamičko uklanjanje oštećenog betona glavnih 
nosača (polje P1), omnia ploča (u podgledu polja P1), poprečnih 
nosača (polje P1) i upornjaka U1 do dubine 15 cm.  </t>
    </r>
    <r>
      <rPr>
        <sz val="12"/>
        <color theme="1"/>
        <rFont val="Arial"/>
        <family val="2"/>
        <charset val="238"/>
      </rPr>
      <t xml:space="preserve">
Uklanjanje se vrši vodom pod pritiskom između  2000 bara i 2500 bara do dubine 15 cm. Stavka uključuje rezanje i uklanjanje oštećenog betona. Stavka obuhvaća sav rad, alat pribor i potrošni materijal, kao i sve potrebne prijevoze i prijenose.
Obračun po m3 uklonjenog betona.</t>
    </r>
  </si>
  <si>
    <t>Lokalna reprofilacija do 15 cm: 0,50 m3</t>
  </si>
  <si>
    <t>Ukupno: 16,93 m3</t>
  </si>
  <si>
    <r>
      <rPr>
        <b/>
        <u/>
        <sz val="12"/>
        <color theme="1"/>
        <rFont val="Arial"/>
        <family val="2"/>
        <charset val="238"/>
      </rPr>
      <t>Ugradnja polimercementnog sanacijskog morta klase 
R4, debljine 2 - 8 cm, lokalno do 15 cm, na elemente 
donjeg ustroja (Upornjak U1 i elementi u polju P1)</t>
    </r>
    <r>
      <rPr>
        <sz val="12"/>
        <color theme="1"/>
        <rFont val="Arial"/>
        <family val="2"/>
        <charset val="238"/>
      </rPr>
      <t xml:space="preserve">
Nabava i ugradnja zamjenskih slojeva na bazi polimer-cementnog morta klase R4 (HRN EN 1504-3:2005)  uz korištenje potrebnih veznih slojeva. Prionjivost nakon 50 ciklusa (HRN EN 13687-1:2002) mora biti 2,0 MPa. 
Ugradnja morta vrši se prema uputama proizvođača, na čistu površinu betona na kojoj nema prašine, masnoća, ostataka betona ili drugih nečistoća. Prionjivost betonske podloge metodom pull-off (HRN EN 1542:2001) prije ugradnje sanacijskog morta mora biti veća od 1,50 MPa. Plaća se po ugovorenim jediničnim cijenama za rad i troškove opreme, tj. sve što je potrebno za potpuno dovršenje rada.
Obračun po m3 ugrađenog morta.</t>
    </r>
  </si>
  <si>
    <r>
      <rPr>
        <b/>
        <u/>
        <sz val="12"/>
        <rFont val="Arial"/>
        <family val="2"/>
        <charset val="238"/>
      </rPr>
      <t>Pranje pješačkih hodnika kao priprema za nanošenje premaza</t>
    </r>
    <r>
      <rPr>
        <sz val="12"/>
        <rFont val="Arial"/>
        <family val="2"/>
        <charset val="238"/>
      </rPr>
      <t xml:space="preserve">
Pranje površina pješačkih hodnika i gornje strane vijenaca se vrši vodom po pritiskom od 800 bara.  
Obračun je po m2 isprane kontaktne površine.</t>
    </r>
  </si>
  <si>
    <t>Zagreb, nadvožnjak Vinjerac 2023.</t>
  </si>
  <si>
    <t>RADOVI NA SANACIJI NADVOŽNJAKA VINJERAC</t>
  </si>
  <si>
    <t>RADOVI NA SANACIJI NADVOŽNJAKA VINJERAC  (BEZ PDV-a)</t>
  </si>
  <si>
    <t>1,1 m x 45,0 m x 2 = 99 m2</t>
  </si>
  <si>
    <r>
      <rPr>
        <b/>
        <u/>
        <sz val="12"/>
        <rFont val="Arial"/>
        <family val="2"/>
        <charset val="238"/>
      </rPr>
      <t>Premazivanje betonskih površina pješačke staze 
premazom koji je UV stabilan i otporan na habanje</t>
    </r>
    <r>
      <rPr>
        <sz val="12"/>
        <rFont val="Arial"/>
        <family val="2"/>
        <charset val="238"/>
      </rPr>
      <t xml:space="preserve">
Dobava i ugradnja epoksidnog temeljnog premaza. Podloga hodnika mora biti čista, bez prašine, masnoća ili nevezanih čestica. Potrebna je prionjivost podloge pull-off metodom &gt;1,5 N/mm2. Ako podloga nije dovoljno ohrapavljena prilikom sanacije hodnika, potrebno ju je ohrapaviti pjeskarenjem ili sačmarenjem. 
Primer se u svježem stanju posipava vruće sušeni kvarcni pijesak granulacije 0,1-0,3 mm. Nakon 2 h višak kvarcnog pijeska se pomete i nanosi se završni slojna na bazi poliuretana (u dva sloja). Na prvi sloj završnog premaza posipava se kvarcni pijesak granulacije 0,6-0,8 mm. Završni sloj mora biti fleksibilan, UV stabilan, parodifuzan, otporan na razrjeđene kiseline, lužine i soli. Boja završnog premaza je što sličnija boji betona (predlaže se RAL 7023) ili prema želji investitora. 
Obračun po m2.</t>
    </r>
  </si>
  <si>
    <r>
      <rPr>
        <b/>
        <u/>
        <sz val="12"/>
        <color theme="1"/>
        <rFont val="Arial"/>
        <family val="2"/>
        <charset val="238"/>
      </rPr>
      <t>Ugradnja habajućeg sloja asfalta kolničke konstrukcije</t>
    </r>
    <r>
      <rPr>
        <sz val="12"/>
        <color theme="1"/>
        <rFont val="Arial"/>
        <family val="2"/>
        <charset val="238"/>
      </rPr>
      <t xml:space="preserve">
Na mostu iznad kolničke ploče i na pristupnim prometnicama mostu u duljini od 6 m sa svake strane vrši se ugradnja habajućeg sloja AC 11 surf 45/80-65 AG6 M3, debljine 4,0 cm, bitumenskog međusloja za sljepljivanje asfaltnih slojeva od bitumenske emulzije u količini od 0,25 kg/m2. U cijeni su sadržani svi troškovi nabave materijala, proizvodnje i ugradnje asfaltne mješavine, prijevoz, oprema i sve ostalo što je potrebno za potpuno izvođenje radova. Obračun je po m2 gornje površine stvarno položenog i ugrađenog sloja sukladno projektu. Izvedba i kontrola kakvoće prema normi HRN EN 13108-1 i Tehničkom propisu za asfaltne kolnike (NN 48/2021).</t>
    </r>
  </si>
  <si>
    <t>3.32.</t>
  </si>
  <si>
    <t xml:space="preserve"> (0,2 m + 0,8 m + 0,1 m) x 45 m x 2 =  99,0 m2</t>
  </si>
  <si>
    <t>3.33.</t>
  </si>
  <si>
    <r>
      <rPr>
        <b/>
        <u/>
        <sz val="12"/>
        <color theme="1"/>
        <rFont val="Arial"/>
        <family val="2"/>
        <charset val="238"/>
      </rPr>
      <t>Pranje montažnih vijenaca kao priprema za nanošenje 
premaza</t>
    </r>
    <r>
      <rPr>
        <sz val="12"/>
        <color theme="1"/>
        <rFont val="Arial"/>
        <family val="2"/>
        <charset val="238"/>
      </rPr>
      <t xml:space="preserve">
Pranje vidljivih strana vijenaca se vrši vodom pod pritiskom od 800 bara.  
Obračun je po m2 isprane kontaktne površine.</t>
    </r>
  </si>
  <si>
    <r>
      <rPr>
        <b/>
        <u/>
        <sz val="12"/>
        <rFont val="Arial"/>
        <family val="2"/>
        <charset val="238"/>
      </rPr>
      <t>Pranje elemenata donjeg ustroja kao priprema za nanošenje 
premaza</t>
    </r>
    <r>
      <rPr>
        <sz val="12"/>
        <rFont val="Arial"/>
        <family val="2"/>
        <charset val="238"/>
      </rPr>
      <t xml:space="preserve">
Pranje vidljivih strana upornjaka U1, podgleda konzola, poprečnih nosača iznad stupišta i upornjaka U1 te glavnih nosača. Pranje se vrši vodom pod pritiskom od 800 bara.  
Obračun je po m2 isprane kontaktne površine.</t>
    </r>
  </si>
  <si>
    <t>OPREMA MOSTA</t>
  </si>
  <si>
    <t>45,0 m x 2,0 m = 90 m</t>
  </si>
  <si>
    <t xml:space="preserve">Skela za izvođenje radova
Troškovi nabave, montiranja i korištenja radnih skela za potrebe sanacije donjeg ustroja i podgleda rasponske konstrukcije. 
Skela mora imati potrebne dokaze za sigurno korištenje i projekt skele s proračunom nosivosti koji su uključeni u stavku, a koji mora odobriti projektant. Količina u stavci je obračunata za sve elemente donjeg ustroja, rasponske konstrukcije i vijence. Trajanje radova za koje je potrebna skela određuje investitor u dinamici radova opisanoj u natječajnoj dokumentaciji.
Stavka uključuje sva premještanja potrebne skele ili pokretne platforme bez obzira na širinu podnice koja se ostavlja izvođaču radova na izbor, te broj podnica skele po visini zaskeljenog konstruktivnog elementa. Obračun je po m2 prostora koji je potrebno oskeliti i sa uklanjanjem skele.
Obračun po m2 izvedene i ukonjene skele.
</t>
  </si>
  <si>
    <t xml:space="preserve">(11,0 m x 19,0 m) + (19,0 m x 3,0 m) + (9,0 m + 4,0 m + 4,0 m) x 2,0 m = 300 m2 </t>
  </si>
  <si>
    <r>
      <t xml:space="preserve">Demontaža i uklanjanje dotrajalih nosača  vodovodne cijevi 
na nadvožnjaku
</t>
    </r>
    <r>
      <rPr>
        <sz val="12"/>
        <color indexed="8"/>
        <rFont val="Arial"/>
        <family val="2"/>
        <charset val="238"/>
      </rPr>
      <t>Prije uklanjanja nosače je potrebno premjeriti kako bi se zamijenili s nosačim identične geometrije. Nosače je potrebno demontirati skupa sa spojnim sredstvima. Odmah nakon demontaže pojedinog nosača potrebno je pristupiti montaži novog nosača. Stavka uljučuje i odvoz na ovlašteno odlagalište. Stavka obuhvaća sav rad, alat, pribor i potrošni materijal, kao i sve potrebne prijevoze i prijenose za potpuno dovršenje radova.
Obračun po kom uklonjenog čeličnog nosača..</t>
    </r>
  </si>
  <si>
    <r>
      <t xml:space="preserve">Ugradnja novih nosača vododvodne cijevi
</t>
    </r>
    <r>
      <rPr>
        <sz val="12"/>
        <rFont val="Arial"/>
        <family val="2"/>
        <charset val="238"/>
      </rPr>
      <t>Montaža novog nosača vodovodne cijevi slijedi odmah nakon uklanjanja postojećeg dotrajalog nosača. . Stavka obuhvaća sav rad, alat, pribor i potrošni materijal, kao i sve potrebne prijevoze i prijenose za potpuno dovršenje radova.
Obračun po kom ugrađenog čeličnog nosača..</t>
    </r>
  </si>
  <si>
    <r>
      <rPr>
        <b/>
        <u/>
        <sz val="12"/>
        <rFont val="Arial"/>
        <family val="2"/>
        <charset val="238"/>
      </rPr>
      <t>Izvedba horizontalne signalizacije</t>
    </r>
    <r>
      <rPr>
        <sz val="12"/>
        <rFont val="Arial"/>
        <family val="2"/>
        <charset val="238"/>
      </rPr>
      <t xml:space="preserve">. 
Uključuje dobavu materijala i izvedbu crta horizontalne signalizacije. Razdjelne linije izvode se kao pune bijele linije, oznake H04 - 1 podtip F; širine 20 cm, debljine suhog filma 330 mikrometara. Horizontalna signalizacija izvodi se na cijeloj dužini objekta. Razdijelna crta mora zadovoljiti sljedeće uvjeti vidljivosti (prema HRN Z.S2.235): dnevna vidljivost -Q4,  noćna vidljivost -R4, vidljivost pri vlažnim uvjetima -RW3, vidljivost pri kišnim uvjetima -RR3, protukliznost materijala SRT&gt;55. U stavku je uključen sav rad, materijal, alat i pribor potreban za potpuno dovršenje radova uključujući sve prijevoze i prijenose.
Obračun po m' izvedenih linija. </t>
    </r>
  </si>
  <si>
    <t>45,0 m x 3 = 135,0 m</t>
  </si>
  <si>
    <r>
      <rPr>
        <b/>
        <u/>
        <sz val="12"/>
        <rFont val="Arial"/>
        <family val="2"/>
        <charset val="238"/>
      </rPr>
      <t>Ugradnja armature hodnika</t>
    </r>
    <r>
      <rPr>
        <sz val="12"/>
        <rFont val="Arial"/>
        <family val="2"/>
        <charset val="238"/>
      </rPr>
      <t xml:space="preserve">
Nabava, prijevoz i ugradnja armature, rebrasta i mrežasta armatura Q503, kvalitete čelika B500B gornje zone pješačkih staza u svrhu zamjene dotrajale armature te povećaje zaštitnog sloja betona. Postavljanje spiralne armature promjera 8mm, D=160mm na mjesta ugradnje stupaca nove pješačke ograde. Ugradnja u skladu s uvjetima iz projekta. U cijenu su uključeni nabava i prijevoz čelika za armiranje; razvrstavanje i čišćenje, sječenje i savijanje; prijevozi i prijenosi; postavljanje, podlaganje i vezanje te zavarivanje; uključivo sav rad i materijal potreban za dovršenje i postavljanje u projektirani položaj te izrada skela za rad na postavljanju armature. Izvedba, kontrola kakvoće i obračun prema OTU 7-00.2.3. i 7-01.5.
Obračun je po kg dopremljene i ugrađene armature.</t>
    </r>
  </si>
  <si>
    <t>1,0 m x 45,0 m x 2 x 8,03 kg/m2 + 10% = 867,24</t>
  </si>
  <si>
    <r>
      <rPr>
        <b/>
        <u/>
        <sz val="12"/>
        <rFont val="Arial"/>
        <family val="2"/>
        <charset val="238"/>
      </rPr>
      <t>Uzemljenje ograde</t>
    </r>
    <r>
      <rPr>
        <sz val="12"/>
        <rFont val="Arial"/>
        <family val="2"/>
        <charset val="238"/>
      </rPr>
      <t xml:space="preserve">
Na krajevima pješačke ograde izvodi se uzemljenje trakom koja se provodi u tlo u duljini 5 m. Ukoliko se pri sanaciji hodnika otvori armatura, ograda se pocinčanom trakom i tipskim spojnicama povezuje na armaturu. Svi dilatacijski spojevi ograde su povezani trakama za osiguranje kontinuiteta gromobranske instalacije (RF vezice). Stavka obuhvaća sav rad, opremu i materijal potreban za potpuno dovršenje stavke. Obračun je po komadu uzemljenja. </t>
    </r>
  </si>
  <si>
    <t>4,.4.</t>
  </si>
  <si>
    <t>4,.5.</t>
  </si>
  <si>
    <t>4.6.</t>
  </si>
  <si>
    <r>
      <rPr>
        <b/>
        <u/>
        <sz val="12"/>
        <rFont val="Arial"/>
        <family val="2"/>
        <charset val="238"/>
      </rPr>
      <t>Izrada, doprema i montaža nove pješačke ograde</t>
    </r>
    <r>
      <rPr>
        <sz val="12"/>
        <rFont val="Arial"/>
        <family val="2"/>
        <charset val="238"/>
      </rPr>
      <t xml:space="preserve"> 
Izrada i dovoz te postavljanje pješačke ograde s pridržanjem na obje pješačke staze, uz prethodno postavljanje spiralne armature oko podnožja stupića. Visine ograde 120 cm , a visina ugradbe u stazu min 15 cm. Ograda mora biti vruće cinčana te AK zaštićena: EP temeljnim premazom kompatibilnim s pocinčanom podlogom (minimalno u sloju debljine 80 µm) i završnim PU premazom u dvije ruke (minimalne debljine 2 x 80 µm). U cijenu ulazi i pojačana zaštita dna stupića od korozije do visine 30 cm, dvokomponentnim epoksidnim premazom u crnoj boji.
Ograda sadrži odbojni plašt s tipskim kružnim završetkom. U stavku je uključena i izrada radioničkih nacrta nove pješačke ograde. Radionički nacrt odobrava Projektant. Stavka obuhvaća sav rad, alat, pribor i potrošni materijal, kao i sve potrebne prijevoze i prijenose.
Obračun po m'  dopremljene i ugrađene pješačke ograde</t>
    </r>
  </si>
  <si>
    <t>38,0 m x 2 = 90,0 m</t>
  </si>
  <si>
    <r>
      <rPr>
        <b/>
        <u/>
        <sz val="12"/>
        <rFont val="Arial"/>
        <family val="2"/>
        <charset val="238"/>
      </rPr>
      <t xml:space="preserve">Doprema i ugradnja zaštitne mreže. </t>
    </r>
    <r>
      <rPr>
        <sz val="12"/>
        <rFont val="Arial"/>
        <family val="2"/>
        <charset val="238"/>
      </rPr>
      <t xml:space="preserve">
Ugrađuje se na pješačku ogradu u duljini rasponske konstrukcije. Mreža s okvirom od čeličnih profila na mostu iznad prometnice visine 200 cm. Mreža zaštićena od korozije vrućim pocinčavanjem.  U stavku je uključena i izrada radioničkih nacrta nove pješačke ograde. Radionički nacrt odobrava Projektant. Stavka obuhvaća sav rad, alat, pribor i potrošni materijal, kao i sve potrebne prijevoze i prijenose. Obračun je po m' postavljene mreže. Izvedba, kontrola kakvoće prema OTU 7-01.10 i OTU 7-01.12.</t>
    </r>
  </si>
  <si>
    <r>
      <t xml:space="preserve">Izrada izvedbenog projekta novoprojektirane nivelete na temelju snimke postojećeg stanja nakon obavljenog hidrodinamičkog uklanjanja betona.  Novoprojektirana niveleta mora biti odobrena od strane Projektanta i Nadzornog inženjera te dopremljena na gradilište kao izvedbeni projekt sukladno </t>
    </r>
    <r>
      <rPr>
        <i/>
        <sz val="12"/>
        <rFont val="Arial"/>
        <family val="2"/>
        <charset val="238"/>
      </rPr>
      <t>Pravilniku o o obveznom sadržaju i opremanju projekata građenja NN118/2019</t>
    </r>
    <r>
      <rPr>
        <sz val="12"/>
        <rFont val="Arial"/>
        <family val="2"/>
        <charset val="238"/>
      </rPr>
      <t>.Stavka uključuje svu opremu, mehanizaciju, rad, alat, pribor i potrošni materijal, kao i sve prijevoze i prijenose za potpuno dovršenje stavke.
Obračun kompletu dobavljenog, dopremljenog i odobrenog izvedbenog projekta nivelete.</t>
    </r>
  </si>
  <si>
    <t>Broj ovlaštenja: G 6238</t>
  </si>
  <si>
    <r>
      <rPr>
        <b/>
        <u/>
        <sz val="12"/>
        <rFont val="Arial"/>
        <family val="2"/>
        <charset val="238"/>
      </rPr>
      <t>Premazivanje betonskih površina elemenata donjeg
ustroja (upornjak U1) i podgleda sustavom 
trajnoelastičnog premaza i boje</t>
    </r>
    <r>
      <rPr>
        <sz val="12"/>
        <rFont val="Arial"/>
        <family val="2"/>
        <charset val="238"/>
      </rPr>
      <t xml:space="preserve">
Izvedba sustava zaštitnog trajnoelastičnog premaza od zaštitnog polimercementnog premaza i akrilne boje (HRN EN 1504-2 - tip C) prema uputama proizvođača, podloga treba biti očišćena bez tragova ulja, masti prašine, ostataka materijala i sl. Površina na koju se nanosi premaz treba biti glatka, bez većih pora i što ujednačenija kako bi se spriječilo formiranje sitnih šupljina u premazu. 
Premazuju se sve vidljive površine upornjaka U1, podgleda konzola, poprečnih nosača iznad stupišta i upornjaka U1 te glavnih nosača. Prije nanošenja premaza, betonske površine koje se premazuju peru se vodom pod pritiskom od 800 bara.
Stavka obuhvaća sav rad, opremu i materijal potreban za potpuno dovršenje stavke. Obračun po m2 zaštićene površine betona. </t>
    </r>
  </si>
  <si>
    <r>
      <rPr>
        <b/>
        <u/>
        <sz val="12"/>
        <rFont val="Arial"/>
        <family val="2"/>
        <charset val="238"/>
      </rPr>
      <t>Glodanje asfalta između čeonog zida i krila upornjaka u 
duljini 4 m sa svake strane</t>
    </r>
    <r>
      <rPr>
        <sz val="12"/>
        <rFont val="Arial"/>
        <family val="2"/>
        <charset val="238"/>
      </rPr>
      <t xml:space="preserve">
Glodanje asfaltnih slojeva postojećeg kolnika između čeonog zida i krila upornjaka na prilazima mostu u duljini od 4 m mjereno od kraja upornjaka u osi mosta, debljine do 14 cm. Ovaj rad obuhvaća glodanje postojeće kolničke konstrukcije te utovar i prijevoz na odlagalište. Glodanje se vrši do postojećeg tamponskog sloja. Obračun je po m2 uklonjene kolničke konstrukcije. </t>
    </r>
  </si>
  <si>
    <t>Josip Šoše, mag.ing.aedif.</t>
  </si>
  <si>
    <t xml:space="preserve">Geodetsko praćenje radova sanacije objekta. Snima se stanje prije i nakon uklanjanja betona pješačkih staza te asfaltnog zastora na kolniku i pristupnim rampama. Stavka obuhvaća snimke stanja prije i nakon uklanjanja betona staza (po profilima zatečenog stanja), prijenos projektiranih i usvojenih visina na objekt te snimku konačno izvedenog stanja s pristupnim rampama u dužini 5 m od oba kraja mosta (od kraja dilatacijske reške).
Obračun po kompletu geodetskog praćenja objekta. </t>
  </si>
  <si>
    <t>/</t>
  </si>
  <si>
    <r>
      <rPr>
        <b/>
        <u/>
        <sz val="12"/>
        <rFont val="Arial"/>
        <family val="2"/>
        <charset val="238"/>
      </rPr>
      <t>Premazivanje betonskih površina montažnih  
vijenaca sustavom  trajnoelastičnog premaza i boje</t>
    </r>
    <r>
      <rPr>
        <sz val="12"/>
        <rFont val="Arial"/>
        <family val="2"/>
        <charset val="238"/>
      </rPr>
      <t xml:space="preserve">
Izvedba sustava zaštitnog trajnoelastičnog premaza od zaštitnog polimercementnog premaza i akrilne boje (HRN EN 1504-2 - tip C) prema uputama proizvođača, podloga treba biti očišćena bez tragova ulja, masti prašine, ostataka materijala i sl. Površina na koju se nanosi premaz treba biti glatka, bez većih pora i što ujednačenija kako bi se spriječilo formiranje sitnih šupljina u premazu. 
Premazuju se sve vidljive površine vijenaca.
Stavka obuhvaća sav rad, opremu i materijal potreban za potpuno dovršenje stavke koja uključuje pranje i premazivanje betona. Obračun po m2 zaštićene površine betona. 
</t>
    </r>
  </si>
  <si>
    <t>Montaža i demontaža zaštitne ograde u punoj visini do podgleda,  prilikom radova na donjem ustroju objekta. Zaštitna ograda služi spriječavanju odskakanja materijala tijekom hidrodemoliranja i ostalih radova na objektu gdje je prisutno odskakanje materijala. U stavku je uključeno premještanje sukladno fazama radova. Stavka uključuje svu opremu, mehanizaciju, rad, alat, pribor i potrošni materijal, kao i sve prijevoze i prijenose za potpuno dovršenje stavke.
Obračun je po kompletu nabavljene, ugrađene i demontirane zaštitne ograde.</t>
  </si>
  <si>
    <t>1.3.</t>
  </si>
  <si>
    <r>
      <rPr>
        <b/>
        <u/>
        <sz val="12"/>
        <color indexed="8"/>
        <rFont val="Arial"/>
        <family val="2"/>
        <charset val="238"/>
      </rPr>
      <t>Ugradnja inox pokrovnih limova (maski) na vijencim</t>
    </r>
    <r>
      <rPr>
        <sz val="12"/>
        <color indexed="8"/>
        <rFont val="Arial"/>
        <family val="2"/>
        <charset val="238"/>
      </rPr>
      <t xml:space="preserve">a  
za zatvaranje dilatacije na mjestima prijelaznih naprava. Ploče su širine 50 cm i ukupne visine 120 cm. Debljina lima treba biti 3 mm. Lim treba biti isprofiliran prema vanjskim konturama vijenca, a pričvršćuje se na gornju površinu pješakog hodnika samo na jednoj strani dilatacijsjke reške. strana hodnika i vansjka strana vijenca, duljine 2,9 m. U stavku su uključene brtvene trake, pričvrsni vijci od nehrđajučeg čelika sa EPDM brtvama, sav potreban rad i materijal.
Obračun je po komadu ugrađenog lima. </t>
    </r>
  </si>
  <si>
    <r>
      <rPr>
        <b/>
        <u/>
        <sz val="12"/>
        <color theme="1"/>
        <rFont val="Arial"/>
        <family val="2"/>
        <charset val="238"/>
      </rPr>
      <t xml:space="preserve">Hidrodinamičko uklanjanje betona lokalno na 
betonskim vijencima </t>
    </r>
    <r>
      <rPr>
        <sz val="12"/>
        <color theme="1"/>
        <rFont val="Arial"/>
        <family val="2"/>
        <charset val="238"/>
      </rPr>
      <t>vodom pod pritiskom između 
2000 bara i 2500 bara do dubine 5 cm. Predviđa se uklanjanje 30 % površine betonskih vijenaca. Stavka obuhvaća sav rad, alat pribor i potrošni materijal, kao i sve potrebne prijevoze i prijenose.
Obračun po m3 uklonjenog betona.</t>
    </r>
  </si>
  <si>
    <t xml:space="preserve"> (0,2 m + 0,1 m + 0,8 m + 0,1 m) x 45 m x 0,05 x 2 x 30%=  1,62 m3</t>
  </si>
  <si>
    <t>(1,0 m x 45,0 m  x 0,08 m x 2) + (0,15 m x 0,24 m x 45,0 m x 2 )= 10,44  m3</t>
  </si>
  <si>
    <r>
      <rPr>
        <b/>
        <u/>
        <sz val="12"/>
        <rFont val="Arial"/>
        <family val="2"/>
        <charset val="238"/>
      </rPr>
      <t>Uklanjanje  betonskih rubnjaka sa slojem podložnog 
morta pomoću ručnog i mehaničkog alata</t>
    </r>
    <r>
      <rPr>
        <sz val="12"/>
        <rFont val="Arial"/>
        <family val="2"/>
        <charset val="238"/>
      </rPr>
      <t>, na obje strane objekta. 
Utovar i odvoz uklonjenog materijala na ovlašteno odlagalište. Stavka obuhvaća sav rad, alat, pribor i potrošni materijal, kao i sve potrebne prijevoze i prijenose.
Obračun po m' uklonjenog rubnjaka.</t>
    </r>
  </si>
  <si>
    <t>3.27.</t>
  </si>
  <si>
    <t>3.29</t>
  </si>
  <si>
    <t>3.34.</t>
  </si>
  <si>
    <t>3.35.</t>
  </si>
  <si>
    <t>3.36.</t>
  </si>
  <si>
    <t>4.7.</t>
  </si>
  <si>
    <t>6,6 x 4,0 m x 0,5 m x 2 = 26,40 m3</t>
  </si>
  <si>
    <t>6,6 x 4,0 m x 2 = 52,80 m2</t>
  </si>
  <si>
    <t>UKUPNO (U INGERENCIJI HAC + ŽUCZD)</t>
  </si>
  <si>
    <t>Postavljanje privremene regulacije prometa na lokalnoj cesti LC63208  kako je određeno po tipskoj shemi regulacije (tip C-3 ili tip C-4) iz Projekta.
Obračun po kompletu.</t>
  </si>
  <si>
    <t xml:space="preserve"> CIJENA (EURO)</t>
  </si>
  <si>
    <t>UKUPNA CIJENA
 (EUR)</t>
  </si>
  <si>
    <t xml:space="preserve">
</t>
  </si>
  <si>
    <t xml:space="preserve">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Opseg radova se ne može u potpunosti odrediti dok se radovi na konstrukciji ne započnu odvijati te je količina radova
procijenjena. Za očekivati su izvjesna odstupanja od ovog projekta, koja je potrebno  usuglasiti s Projektantom prije i za vrijeme izvođenja.  
U jedinične cijene je potrebno uračunati sva tekuća ispitivanja predviđena projektom.
Stvarne količine pojedinih radova utvrditi će Nadzorni inženjer na licu mjesta. 
Prijelaz na iduću fazu radova moguć je samo po odobrenju Nadzornog inženjera.  </t>
  </si>
  <si>
    <t>Napomena: 
* dio ukupne cijene u ingerenciji HAC-a
** dio ukupne cijene u ingerenciji ŽUC-a</t>
  </si>
  <si>
    <t>IZVEDBENI GRAĐEVINSKI PROJEKT</t>
  </si>
  <si>
    <t xml:space="preserve"> T R O Š K O V N I K
SANACIJA NADVOŽNJAKA VINJERAC, AUTOCESTA A1, ZAGREB – SPLIT  – DUBROVNIK, km 244+555</t>
  </si>
  <si>
    <t>*HAC-a</t>
  </si>
  <si>
    <t>**ŽUCZD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</si>
</sst>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kn&quot;_-;\-* #,##0.00\ &quot;kn&quot;_-;_-* &quot;-&quot;??\ &quot;kn&quot;_-;_-@_-"/>
    <numFmt numFmtId="43" formatCode="_-* #,##0.00\ _k_n_-;\-* #,##0.00\ _k_n_-;_-* &quot;-&quot;??\ _k_n_-;_-@_-"/>
    <numFmt numFmtId="164" formatCode="_-* #,##0.00_-;\-* #,##0.00_-;_-* &quot;-&quot;??_-;_-@_-"/>
    <numFmt numFmtId="165" formatCode="General_)"/>
    <numFmt numFmtId="166" formatCode="_-* #,##0.00\ _H_R_D_-;\-* #,##0.00\ _H_R_D_-;_-* &quot;-&quot;??\ _H_R_D_-;_-@_-"/>
    <numFmt numFmtId="167" formatCode="#,##0.00\ [$€-1]"/>
  </numFmts>
  <fonts count="3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0"/>
      <name val="Courier"/>
      <family val="1"/>
      <charset val="238"/>
    </font>
    <font>
      <sz val="10"/>
      <name val="Times New Roman CE"/>
      <charset val="238"/>
    </font>
    <font>
      <sz val="12"/>
      <name val="Tahoma"/>
      <family val="2"/>
      <charset val="238"/>
    </font>
    <font>
      <sz val="10"/>
      <name val="Arial"/>
      <family val="2"/>
    </font>
    <font>
      <sz val="10"/>
      <name val="Helv"/>
    </font>
    <font>
      <sz val="12"/>
      <name val="Calibri"/>
      <family val="2"/>
      <charset val="238"/>
      <scheme val="minor"/>
    </font>
    <font>
      <sz val="11"/>
      <name val="Arial"/>
      <family val="2"/>
      <charset val="238"/>
    </font>
    <font>
      <sz val="11"/>
      <color indexed="8"/>
      <name val="Arial"/>
      <family val="2"/>
      <charset val="238"/>
    </font>
    <font>
      <sz val="10"/>
      <color rgb="FF000000"/>
      <name val="Arial"/>
      <family val="2"/>
      <charset val="238"/>
    </font>
    <font>
      <b/>
      <sz val="12"/>
      <name val="Arial"/>
      <family val="2"/>
      <charset val="238"/>
    </font>
    <font>
      <sz val="12"/>
      <name val="Arial"/>
      <family val="2"/>
      <charset val="238"/>
    </font>
    <font>
      <sz val="12"/>
      <color rgb="FFFF0000"/>
      <name val="Arial"/>
      <family val="2"/>
      <charset val="238"/>
    </font>
    <font>
      <sz val="12"/>
      <color indexed="8"/>
      <name val="Arial"/>
      <family val="2"/>
      <charset val="238"/>
    </font>
    <font>
      <i/>
      <sz val="12"/>
      <name val="Arial"/>
      <family val="2"/>
      <charset val="238"/>
    </font>
    <font>
      <b/>
      <sz val="10"/>
      <name val="Arial"/>
      <family val="2"/>
      <charset val="238"/>
    </font>
    <font>
      <sz val="12"/>
      <color theme="1"/>
      <name val="Arial"/>
      <family val="2"/>
      <charset val="238"/>
    </font>
    <font>
      <sz val="12"/>
      <name val="Trebuchet MS"/>
      <family val="2"/>
      <charset val="238"/>
    </font>
    <font>
      <sz val="12"/>
      <name val="Segoe UI"/>
      <family val="2"/>
    </font>
    <font>
      <b/>
      <sz val="12"/>
      <color indexed="10"/>
      <name val="Trebuchet MS"/>
      <family val="2"/>
      <charset val="238"/>
    </font>
    <font>
      <b/>
      <sz val="12"/>
      <name val="Trebuchet MS"/>
      <family val="2"/>
      <charset val="238"/>
    </font>
    <font>
      <sz val="11"/>
      <name val="Trebuchet MS"/>
      <family val="2"/>
    </font>
    <font>
      <sz val="12"/>
      <name val="Arial CE"/>
      <family val="2"/>
      <charset val="238"/>
    </font>
    <font>
      <sz val="11"/>
      <color theme="1"/>
      <name val="Calibri"/>
      <family val="2"/>
      <scheme val="minor"/>
    </font>
    <font>
      <sz val="11"/>
      <name val="Calibri"/>
      <family val="2"/>
      <scheme val="minor"/>
    </font>
    <font>
      <sz val="11"/>
      <color theme="1"/>
      <name val="Arial"/>
      <family val="2"/>
      <charset val="238"/>
    </font>
    <font>
      <b/>
      <u/>
      <sz val="12"/>
      <name val="Arial"/>
      <family val="2"/>
      <charset val="238"/>
    </font>
    <font>
      <b/>
      <u/>
      <sz val="12"/>
      <color indexed="8"/>
      <name val="Arial"/>
      <family val="2"/>
      <charset val="238"/>
    </font>
    <font>
      <sz val="10"/>
      <color rgb="FF000000"/>
      <name val="Arial"/>
      <family val="2"/>
    </font>
    <font>
      <sz val="10"/>
      <name val="Segoe UI"/>
      <family val="2"/>
      <charset val="238"/>
    </font>
    <font>
      <u/>
      <sz val="12"/>
      <name val="Arial"/>
      <family val="2"/>
      <charset val="238"/>
    </font>
    <font>
      <b/>
      <u/>
      <sz val="12"/>
      <color theme="1"/>
      <name val="Arial"/>
      <family val="2"/>
      <charset val="238"/>
    </font>
    <font>
      <u/>
      <sz val="12"/>
      <color theme="1"/>
      <name val="Arial"/>
      <family val="2"/>
      <charset val="238"/>
    </font>
    <font>
      <b/>
      <sz val="9"/>
      <name val="Arial"/>
      <family val="2"/>
      <charset val="238"/>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14">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s>
  <cellStyleXfs count="56">
    <xf numFmtId="0" fontId="0" fillId="0" borderId="0"/>
    <xf numFmtId="0" fontId="3" fillId="0" borderId="0"/>
    <xf numFmtId="164" fontId="4" fillId="0" borderId="0" applyFont="0" applyFill="0" applyBorder="0" applyAlignment="0" applyProtection="0"/>
    <xf numFmtId="0" fontId="7" fillId="0" borderId="0"/>
    <xf numFmtId="0" fontId="8" fillId="0" borderId="0"/>
    <xf numFmtId="0" fontId="8" fillId="0" borderId="0">
      <alignment vertical="center"/>
    </xf>
    <xf numFmtId="0" fontId="4" fillId="0" borderId="0"/>
    <xf numFmtId="4" fontId="6" fillId="0" borderId="0"/>
    <xf numFmtId="0" fontId="4" fillId="0" borderId="0"/>
    <xf numFmtId="165" fontId="5" fillId="0" borderId="0"/>
    <xf numFmtId="0" fontId="9"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13" fillId="0" borderId="0"/>
    <xf numFmtId="0" fontId="4" fillId="0" borderId="0"/>
    <xf numFmtId="166" fontId="4" fillId="0" borderId="0" applyFont="0" applyFill="0" applyBorder="0" applyAlignment="0" applyProtection="0"/>
    <xf numFmtId="44" fontId="27"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43" fontId="4" fillId="0" borderId="0" applyFont="0" applyFill="0" applyBorder="0" applyAlignment="0" applyProtection="0"/>
    <xf numFmtId="0" fontId="4" fillId="0" borderId="0"/>
    <xf numFmtId="0" fontId="8" fillId="0" borderId="0"/>
    <xf numFmtId="43" fontId="8" fillId="0" borderId="0" applyFont="0" applyFill="0" applyBorder="0" applyAlignment="0" applyProtection="0"/>
    <xf numFmtId="0" fontId="13" fillId="0" borderId="0"/>
    <xf numFmtId="0" fontId="7" fillId="0" borderId="0"/>
    <xf numFmtId="43" fontId="4" fillId="0" borderId="0" applyFont="0" applyFill="0" applyBorder="0" applyAlignment="0" applyProtection="0"/>
    <xf numFmtId="0" fontId="1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1"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 fontId="6" fillId="0" borderId="0"/>
    <xf numFmtId="0" fontId="32" fillId="0" borderId="0" applyNumberFormat="0" applyBorder="0" applyProtection="0">
      <alignment vertical="center"/>
    </xf>
    <xf numFmtId="4" fontId="6" fillId="0" borderId="0"/>
    <xf numFmtId="0" fontId="1" fillId="0" borderId="0"/>
    <xf numFmtId="0" fontId="32" fillId="0" borderId="0" applyNumberFormat="0" applyBorder="0" applyProtection="0"/>
    <xf numFmtId="0" fontId="3" fillId="0" borderId="0"/>
    <xf numFmtId="4" fontId="33" fillId="0" borderId="0"/>
    <xf numFmtId="0" fontId="1" fillId="0" borderId="0"/>
    <xf numFmtId="164" fontId="3" fillId="0" borderId="0" applyFont="0" applyFill="0" applyBorder="0" applyAlignment="0" applyProtection="0"/>
    <xf numFmtId="164" fontId="3" fillId="0" borderId="0" applyFont="0" applyFill="0" applyBorder="0" applyAlignment="0" applyProtection="0"/>
  </cellStyleXfs>
  <cellXfs count="289">
    <xf numFmtId="0" fontId="0" fillId="0" borderId="0" xfId="0"/>
    <xf numFmtId="4" fontId="15" fillId="0" borderId="0" xfId="1" applyNumberFormat="1" applyFont="1" applyFill="1" applyBorder="1" applyAlignment="1">
      <alignment horizontal="right"/>
    </xf>
    <xf numFmtId="164" fontId="15" fillId="0" borderId="10" xfId="2" applyFont="1" applyBorder="1" applyAlignment="1">
      <alignment horizontal="center" vertical="center"/>
    </xf>
    <xf numFmtId="164" fontId="15" fillId="0" borderId="0" xfId="2" applyFont="1" applyBorder="1" applyAlignment="1">
      <alignment horizontal="center" vertical="center"/>
    </xf>
    <xf numFmtId="0" fontId="0" fillId="0" borderId="10" xfId="0" applyBorder="1"/>
    <xf numFmtId="0" fontId="3" fillId="0" borderId="0" xfId="1"/>
    <xf numFmtId="0" fontId="10" fillId="0" borderId="0" xfId="6" applyFont="1" applyBorder="1" applyAlignment="1">
      <alignment horizontal="justify" vertical="top"/>
    </xf>
    <xf numFmtId="4" fontId="10" fillId="0" borderId="0" xfId="2" applyNumberFormat="1" applyFont="1" applyBorder="1" applyAlignment="1">
      <alignment horizontal="center" vertical="center"/>
    </xf>
    <xf numFmtId="0" fontId="11" fillId="0" borderId="0" xfId="1" applyFont="1" applyFill="1" applyBorder="1" applyAlignment="1">
      <alignment horizontal="right"/>
    </xf>
    <xf numFmtId="0" fontId="11" fillId="0" borderId="0" xfId="6" applyFont="1" applyFill="1" applyBorder="1" applyAlignment="1">
      <alignment horizontal="left" vertical="top" wrapText="1"/>
    </xf>
    <xf numFmtId="0" fontId="11" fillId="0" borderId="0" xfId="1" applyNumberFormat="1" applyFont="1" applyFill="1" applyBorder="1" applyAlignment="1">
      <alignment horizontal="justify" vertical="top"/>
    </xf>
    <xf numFmtId="49" fontId="15" fillId="0" borderId="0" xfId="6" applyNumberFormat="1" applyFont="1" applyFill="1" applyBorder="1" applyAlignment="1" applyProtection="1">
      <alignment horizontal="center" vertical="center"/>
    </xf>
    <xf numFmtId="4" fontId="15" fillId="0" borderId="0" xfId="2" applyNumberFormat="1" applyFont="1" applyFill="1" applyBorder="1" applyAlignment="1">
      <alignment horizontal="center" vertical="center"/>
    </xf>
    <xf numFmtId="165" fontId="16" fillId="0" borderId="0" xfId="6" applyNumberFormat="1" applyFont="1" applyFill="1" applyBorder="1" applyAlignment="1" applyProtection="1">
      <alignment horizontal="justify" vertical="top"/>
    </xf>
    <xf numFmtId="49" fontId="15" fillId="0" borderId="0" xfId="7" applyNumberFormat="1" applyFont="1" applyFill="1" applyBorder="1" applyAlignment="1">
      <alignment horizontal="center" vertical="top"/>
    </xf>
    <xf numFmtId="0" fontId="15" fillId="0" borderId="0" xfId="1" applyNumberFormat="1" applyFont="1" applyFill="1" applyBorder="1" applyAlignment="1">
      <alignment horizontal="justify" vertical="top" wrapText="1"/>
    </xf>
    <xf numFmtId="49" fontId="15" fillId="0" borderId="0" xfId="7" applyNumberFormat="1" applyFont="1" applyFill="1" applyBorder="1" applyAlignment="1">
      <alignment horizontal="center" vertical="center"/>
    </xf>
    <xf numFmtId="0" fontId="15" fillId="0" borderId="0" xfId="1" applyNumberFormat="1" applyFont="1" applyFill="1" applyAlignment="1">
      <alignment horizontal="justify" vertical="top"/>
    </xf>
    <xf numFmtId="0" fontId="15" fillId="0" borderId="0" xfId="1" applyNumberFormat="1" applyFont="1" applyFill="1" applyAlignment="1">
      <alignment horizontal="justify" vertical="top" wrapText="1"/>
    </xf>
    <xf numFmtId="0" fontId="17" fillId="0" borderId="0" xfId="1" applyNumberFormat="1" applyFont="1" applyFill="1" applyAlignment="1">
      <alignment horizontal="justify" vertical="top" wrapText="1"/>
    </xf>
    <xf numFmtId="2" fontId="15" fillId="0" borderId="0" xfId="1" applyNumberFormat="1" applyFont="1" applyFill="1" applyBorder="1" applyAlignment="1">
      <alignment horizontal="center"/>
    </xf>
    <xf numFmtId="0" fontId="15" fillId="0" borderId="0" xfId="7" applyNumberFormat="1" applyFont="1" applyFill="1" applyBorder="1" applyAlignment="1">
      <alignment horizontal="left" vertical="top"/>
    </xf>
    <xf numFmtId="4" fontId="15" fillId="0" borderId="0" xfId="1" applyNumberFormat="1" applyFont="1" applyFill="1" applyBorder="1" applyAlignment="1">
      <alignment horizontal="center"/>
    </xf>
    <xf numFmtId="4" fontId="15" fillId="3" borderId="9" xfId="1" applyNumberFormat="1" applyFont="1" applyFill="1" applyBorder="1" applyAlignment="1">
      <alignment horizontal="center"/>
    </xf>
    <xf numFmtId="4" fontId="15" fillId="0" borderId="0" xfId="2" applyNumberFormat="1" applyFont="1" applyFill="1" applyBorder="1" applyAlignment="1">
      <alignment horizontal="right" wrapText="1"/>
    </xf>
    <xf numFmtId="0" fontId="14" fillId="3" borderId="6" xfId="1" applyNumberFormat="1" applyFont="1" applyFill="1" applyBorder="1" applyAlignment="1">
      <alignment horizontal="justify" vertical="top"/>
    </xf>
    <xf numFmtId="164" fontId="15" fillId="0" borderId="0" xfId="2" applyFont="1" applyAlignment="1">
      <alignment horizontal="center" vertical="center"/>
    </xf>
    <xf numFmtId="164" fontId="15" fillId="0" borderId="0" xfId="2" applyFont="1" applyFill="1" applyAlignment="1">
      <alignment horizontal="center" vertical="center"/>
    </xf>
    <xf numFmtId="49" fontId="14" fillId="3" borderId="6" xfId="7" applyNumberFormat="1" applyFont="1" applyFill="1" applyBorder="1" applyAlignment="1">
      <alignment horizontal="center" vertical="center"/>
    </xf>
    <xf numFmtId="49" fontId="14" fillId="3" borderId="6" xfId="6" applyNumberFormat="1" applyFont="1" applyFill="1" applyBorder="1" applyAlignment="1" applyProtection="1">
      <alignment horizontal="center" vertical="center"/>
    </xf>
    <xf numFmtId="0" fontId="0" fillId="0" borderId="0" xfId="0" applyAlignment="1">
      <alignment horizontal="center"/>
    </xf>
    <xf numFmtId="4" fontId="15" fillId="0" borderId="0" xfId="6" applyNumberFormat="1" applyFont="1" applyFill="1" applyBorder="1" applyAlignment="1">
      <alignment horizontal="center"/>
    </xf>
    <xf numFmtId="4" fontId="10" fillId="0" borderId="0" xfId="6" applyNumberFormat="1" applyFont="1" applyBorder="1" applyAlignment="1" applyProtection="1">
      <alignment horizontal="center"/>
    </xf>
    <xf numFmtId="0" fontId="20" fillId="0" borderId="0" xfId="0" applyFont="1"/>
    <xf numFmtId="0" fontId="20" fillId="0" borderId="0" xfId="0" applyFont="1" applyAlignment="1">
      <alignment horizontal="center"/>
    </xf>
    <xf numFmtId="0" fontId="3" fillId="0" borderId="0" xfId="1"/>
    <xf numFmtId="0" fontId="11" fillId="0" borderId="0" xfId="1" applyNumberFormat="1" applyFont="1" applyFill="1" applyBorder="1" applyAlignment="1">
      <alignment horizontal="center"/>
    </xf>
    <xf numFmtId="4" fontId="15" fillId="0" borderId="0" xfId="6" applyNumberFormat="1" applyFont="1" applyFill="1" applyBorder="1" applyAlignment="1">
      <alignment horizontal="center" vertical="center"/>
    </xf>
    <xf numFmtId="4" fontId="15" fillId="0" borderId="0" xfId="1" applyNumberFormat="1" applyFont="1" applyFill="1" applyBorder="1" applyAlignment="1">
      <alignment horizontal="center" vertical="center"/>
    </xf>
    <xf numFmtId="4" fontId="15" fillId="0" borderId="0" xfId="1" applyNumberFormat="1" applyFont="1" applyFill="1" applyBorder="1" applyAlignment="1">
      <alignment horizontal="right" vertical="center"/>
    </xf>
    <xf numFmtId="0" fontId="15" fillId="0" borderId="0" xfId="1" applyNumberFormat="1" applyFont="1" applyFill="1" applyBorder="1" applyAlignment="1">
      <alignment horizontal="center"/>
    </xf>
    <xf numFmtId="4" fontId="15" fillId="0" borderId="0" xfId="1" applyNumberFormat="1" applyFont="1" applyFill="1" applyBorder="1" applyAlignment="1">
      <alignment horizontal="center"/>
    </xf>
    <xf numFmtId="4" fontId="15" fillId="3" borderId="9" xfId="1" applyNumberFormat="1" applyFont="1" applyFill="1" applyBorder="1" applyAlignment="1">
      <alignment horizontal="center"/>
    </xf>
    <xf numFmtId="0" fontId="15" fillId="0" borderId="0" xfId="1" applyNumberFormat="1" applyFont="1" applyFill="1" applyBorder="1" applyAlignment="1">
      <alignment horizontal="justify" vertical="top"/>
    </xf>
    <xf numFmtId="4" fontId="15" fillId="3" borderId="6" xfId="1" applyNumberFormat="1" applyFont="1" applyFill="1" applyBorder="1" applyAlignment="1">
      <alignment horizontal="center"/>
    </xf>
    <xf numFmtId="0" fontId="14" fillId="3" borderId="6" xfId="1" applyNumberFormat="1" applyFont="1" applyFill="1" applyBorder="1" applyAlignment="1">
      <alignment horizontal="justify" vertical="top"/>
    </xf>
    <xf numFmtId="49" fontId="14" fillId="3" borderId="6" xfId="6" applyNumberFormat="1" applyFont="1" applyFill="1" applyBorder="1" applyAlignment="1" applyProtection="1">
      <alignment horizontal="center" vertical="center"/>
    </xf>
    <xf numFmtId="2" fontId="15" fillId="0" borderId="0" xfId="1" applyNumberFormat="1" applyFont="1" applyFill="1" applyBorder="1" applyAlignment="1">
      <alignment vertical="center"/>
    </xf>
    <xf numFmtId="4" fontId="15" fillId="3" borderId="6" xfId="1" applyNumberFormat="1" applyFont="1" applyFill="1" applyBorder="1" applyAlignment="1">
      <alignment horizontal="center" vertical="center"/>
    </xf>
    <xf numFmtId="49" fontId="14" fillId="3" borderId="2" xfId="6" applyNumberFormat="1" applyFont="1" applyFill="1" applyBorder="1" applyAlignment="1" applyProtection="1">
      <alignment horizontal="center" vertical="center"/>
    </xf>
    <xf numFmtId="49" fontId="14" fillId="3" borderId="4" xfId="6" applyNumberFormat="1" applyFont="1" applyFill="1" applyBorder="1" applyAlignment="1" applyProtection="1">
      <alignment horizontal="center" vertical="center"/>
    </xf>
    <xf numFmtId="0" fontId="15" fillId="0" borderId="0" xfId="14" applyNumberFormat="1" applyFont="1" applyFill="1" applyBorder="1" applyAlignment="1">
      <alignment horizontal="center"/>
    </xf>
    <xf numFmtId="0" fontId="15" fillId="0" borderId="0" xfId="14" applyNumberFormat="1" applyFont="1" applyFill="1" applyBorder="1" applyAlignment="1">
      <alignment horizontal="justify" vertical="top"/>
    </xf>
    <xf numFmtId="165" fontId="17" fillId="0" borderId="0" xfId="6" applyNumberFormat="1" applyFont="1" applyFill="1" applyBorder="1" applyAlignment="1" applyProtection="1">
      <alignment vertical="top" wrapText="1"/>
    </xf>
    <xf numFmtId="164" fontId="15" fillId="0" borderId="0" xfId="2" applyFont="1" applyAlignment="1">
      <alignment horizontal="center" vertical="center"/>
    </xf>
    <xf numFmtId="49" fontId="14" fillId="3" borderId="6" xfId="7" applyNumberFormat="1" applyFont="1" applyFill="1" applyBorder="1" applyAlignment="1">
      <alignment horizontal="center" vertical="center"/>
    </xf>
    <xf numFmtId="49" fontId="14" fillId="3" borderId="6" xfId="6" applyNumberFormat="1" applyFont="1" applyFill="1" applyBorder="1" applyAlignment="1" applyProtection="1">
      <alignment horizontal="center" vertical="center"/>
    </xf>
    <xf numFmtId="2" fontId="15" fillId="0" borderId="0" xfId="2" applyNumberFormat="1" applyFont="1" applyFill="1" applyBorder="1" applyAlignment="1">
      <alignment horizontal="right" vertical="center"/>
    </xf>
    <xf numFmtId="4" fontId="17" fillId="0" borderId="0" xfId="2" applyNumberFormat="1" applyFont="1" applyFill="1" applyBorder="1" applyAlignment="1">
      <alignment horizontal="right" wrapText="1"/>
    </xf>
    <xf numFmtId="164" fontId="15" fillId="2" borderId="0" xfId="2" applyFont="1" applyFill="1" applyAlignment="1">
      <alignment horizontal="center" vertical="center"/>
    </xf>
    <xf numFmtId="164" fontId="15" fillId="2" borderId="0" xfId="2" applyFont="1" applyFill="1" applyAlignment="1">
      <alignment horizontal="center" vertical="center"/>
    </xf>
    <xf numFmtId="164" fontId="15" fillId="0" borderId="0" xfId="2" applyFont="1" applyAlignment="1">
      <alignment horizontal="center" vertical="center"/>
    </xf>
    <xf numFmtId="4" fontId="17" fillId="3" borderId="8" xfId="2" applyNumberFormat="1" applyFont="1" applyFill="1" applyBorder="1" applyAlignment="1">
      <alignment horizontal="right" wrapText="1"/>
    </xf>
    <xf numFmtId="165" fontId="17" fillId="0" borderId="0" xfId="6" applyNumberFormat="1" applyFont="1" applyFill="1" applyBorder="1" applyAlignment="1" applyProtection="1">
      <alignment vertical="top" wrapText="1"/>
    </xf>
    <xf numFmtId="0" fontId="22" fillId="0" borderId="0" xfId="6" applyFont="1" applyFill="1" applyAlignment="1">
      <alignment vertical="center" wrapText="1"/>
    </xf>
    <xf numFmtId="2" fontId="15" fillId="0" borderId="0" xfId="2" applyNumberFormat="1" applyFont="1" applyFill="1" applyBorder="1" applyAlignment="1">
      <alignment horizontal="right" vertical="center" wrapText="1"/>
    </xf>
    <xf numFmtId="164" fontId="12" fillId="0" borderId="0" xfId="2" applyFont="1" applyFill="1" applyBorder="1" applyAlignment="1">
      <alignment horizontal="right" wrapText="1"/>
    </xf>
    <xf numFmtId="49" fontId="15" fillId="0" borderId="0" xfId="7" applyNumberFormat="1" applyFont="1" applyFill="1" applyBorder="1" applyAlignment="1">
      <alignment horizontal="center" vertical="top"/>
    </xf>
    <xf numFmtId="4" fontId="17" fillId="0" borderId="0" xfId="2" applyNumberFormat="1" applyFont="1" applyFill="1" applyBorder="1" applyAlignment="1">
      <alignment horizontal="center" wrapText="1"/>
    </xf>
    <xf numFmtId="49" fontId="15" fillId="0" borderId="0" xfId="7" applyNumberFormat="1" applyFont="1" applyFill="1" applyBorder="1" applyAlignment="1">
      <alignment horizontal="center" vertical="center"/>
    </xf>
    <xf numFmtId="164" fontId="15" fillId="0" borderId="0" xfId="2" applyFont="1" applyFill="1" applyBorder="1" applyAlignment="1">
      <alignment horizontal="right" wrapText="1"/>
    </xf>
    <xf numFmtId="0" fontId="15" fillId="0" borderId="0" xfId="14" applyNumberFormat="1" applyFont="1" applyFill="1" applyBorder="1" applyAlignment="1">
      <alignment horizontal="center"/>
    </xf>
    <xf numFmtId="164" fontId="15" fillId="2" borderId="0" xfId="2" applyFont="1" applyFill="1" applyAlignment="1">
      <alignment horizontal="center" vertical="center"/>
    </xf>
    <xf numFmtId="165" fontId="15" fillId="0" borderId="0" xfId="13" applyNumberFormat="1" applyFont="1" applyFill="1" applyBorder="1" applyAlignment="1" applyProtection="1">
      <alignment horizontal="justify" vertical="top" wrapText="1"/>
    </xf>
    <xf numFmtId="0" fontId="15" fillId="0" borderId="0" xfId="6" applyFont="1" applyFill="1" applyBorder="1" applyAlignment="1">
      <alignment horizontal="center" wrapText="1"/>
    </xf>
    <xf numFmtId="0" fontId="23" fillId="0" borderId="0" xfId="6" applyFont="1" applyFill="1" applyBorder="1" applyAlignment="1">
      <alignment horizontal="center" vertical="top" wrapText="1"/>
    </xf>
    <xf numFmtId="4" fontId="24" fillId="0" borderId="0" xfId="2" applyNumberFormat="1" applyFont="1" applyFill="1" applyBorder="1" applyAlignment="1">
      <alignment horizontal="right" wrapText="1"/>
    </xf>
    <xf numFmtId="164" fontId="23" fillId="0" borderId="0" xfId="2" applyNumberFormat="1" applyFont="1" applyFill="1" applyBorder="1" applyAlignment="1">
      <alignment horizontal="right" wrapText="1"/>
    </xf>
    <xf numFmtId="164" fontId="23" fillId="0" borderId="0" xfId="12" applyNumberFormat="1" applyFont="1" applyFill="1" applyBorder="1" applyAlignment="1">
      <alignment horizontal="right" wrapText="1"/>
    </xf>
    <xf numFmtId="0" fontId="24" fillId="0" borderId="0" xfId="6" applyFont="1" applyFill="1" applyBorder="1" applyAlignment="1">
      <alignment horizontal="justify" vertical="top" wrapText="1"/>
    </xf>
    <xf numFmtId="0" fontId="24" fillId="0" borderId="0" xfId="6" applyFont="1" applyFill="1" applyBorder="1" applyAlignment="1">
      <alignment horizontal="center" wrapText="1"/>
    </xf>
    <xf numFmtId="165" fontId="24" fillId="2" borderId="0" xfId="13" applyNumberFormat="1" applyFont="1" applyFill="1" applyBorder="1" applyAlignment="1" applyProtection="1">
      <alignment horizontal="center" vertical="top" wrapText="1"/>
    </xf>
    <xf numFmtId="165" fontId="21" fillId="2" borderId="0" xfId="13" applyNumberFormat="1" applyFont="1" applyFill="1" applyBorder="1" applyAlignment="1" applyProtection="1">
      <alignment horizontal="center" vertical="top" wrapText="1"/>
    </xf>
    <xf numFmtId="0" fontId="25" fillId="0" borderId="0" xfId="0" applyFont="1" applyAlignment="1">
      <alignment horizontal="left" vertical="top" wrapText="1"/>
    </xf>
    <xf numFmtId="164" fontId="21" fillId="2" borderId="0" xfId="13" applyNumberFormat="1" applyFont="1" applyFill="1" applyBorder="1" applyAlignment="1" applyProtection="1">
      <alignment horizontal="left" vertical="top" wrapText="1"/>
    </xf>
    <xf numFmtId="0" fontId="21" fillId="2" borderId="0" xfId="0" applyNumberFormat="1" applyFont="1" applyFill="1" applyBorder="1" applyAlignment="1">
      <alignment horizontal="left" vertical="top" wrapText="1"/>
    </xf>
    <xf numFmtId="0" fontId="21" fillId="2" borderId="0" xfId="6" applyFont="1" applyFill="1" applyBorder="1" applyAlignment="1">
      <alignment horizontal="center" vertical="center" wrapText="1"/>
    </xf>
    <xf numFmtId="0" fontId="21" fillId="0" borderId="0" xfId="6" applyFont="1" applyAlignment="1">
      <alignment horizontal="justify" vertical="top" wrapText="1"/>
    </xf>
    <xf numFmtId="0" fontId="21" fillId="0" borderId="0" xfId="6" applyFont="1" applyAlignment="1">
      <alignment horizontal="center" wrapText="1"/>
    </xf>
    <xf numFmtId="4" fontId="21" fillId="0" borderId="0" xfId="2" applyNumberFormat="1" applyFont="1" applyAlignment="1">
      <alignment horizontal="right" wrapText="1"/>
    </xf>
    <xf numFmtId="164" fontId="21" fillId="0" borderId="0" xfId="2" applyNumberFormat="1" applyFont="1" applyAlignment="1">
      <alignment horizontal="right" wrapText="1"/>
    </xf>
    <xf numFmtId="0" fontId="15" fillId="0" borderId="0" xfId="6" applyFont="1" applyBorder="1" applyAlignment="1">
      <alignment vertical="top" wrapText="1"/>
    </xf>
    <xf numFmtId="0" fontId="0" fillId="0" borderId="0" xfId="0"/>
    <xf numFmtId="164" fontId="15" fillId="0" borderId="0" xfId="2" applyFont="1" applyAlignment="1">
      <alignment horizontal="center" vertical="center"/>
    </xf>
    <xf numFmtId="0" fontId="20" fillId="0" borderId="0" xfId="0" applyFont="1"/>
    <xf numFmtId="0" fontId="20" fillId="0" borderId="0" xfId="0" applyFont="1" applyAlignment="1">
      <alignment horizontal="center"/>
    </xf>
    <xf numFmtId="0" fontId="20" fillId="0" borderId="0" xfId="0" applyFont="1" applyAlignment="1">
      <alignment horizontal="center" vertical="top"/>
    </xf>
    <xf numFmtId="0" fontId="26" fillId="0" borderId="0" xfId="6" applyFont="1" applyFill="1" applyBorder="1" applyAlignment="1">
      <alignment horizontal="center" wrapText="1"/>
    </xf>
    <xf numFmtId="0" fontId="28" fillId="0" borderId="0" xfId="0" applyFont="1"/>
    <xf numFmtId="0" fontId="15" fillId="0" borderId="0" xfId="0" applyNumberFormat="1" applyFont="1" applyFill="1" applyBorder="1" applyAlignment="1">
      <alignment horizontal="justify" vertical="top" wrapText="1"/>
    </xf>
    <xf numFmtId="4" fontId="15" fillId="0" borderId="0" xfId="6" applyNumberFormat="1" applyFont="1" applyFill="1" applyBorder="1" applyAlignment="1">
      <alignment vertical="center"/>
    </xf>
    <xf numFmtId="0" fontId="15" fillId="0" borderId="0" xfId="0" applyNumberFormat="1" applyFont="1" applyFill="1" applyAlignment="1">
      <alignment horizontal="justify" vertical="top"/>
    </xf>
    <xf numFmtId="4" fontId="15" fillId="0" borderId="0" xfId="0" applyNumberFormat="1" applyFont="1" applyFill="1" applyBorder="1" applyAlignment="1">
      <alignment horizontal="center" vertical="center"/>
    </xf>
    <xf numFmtId="2" fontId="15" fillId="0" borderId="0" xfId="0" applyNumberFormat="1" applyFont="1" applyFill="1" applyBorder="1" applyAlignment="1">
      <alignment horizontal="right" vertical="center"/>
    </xf>
    <xf numFmtId="0" fontId="15" fillId="0" borderId="0" xfId="0" applyFont="1" applyAlignment="1">
      <alignment horizontal="left" vertical="top" wrapText="1"/>
    </xf>
    <xf numFmtId="4" fontId="15" fillId="0" borderId="0" xfId="21" applyNumberFormat="1" applyFont="1" applyFill="1" applyBorder="1" applyAlignment="1">
      <alignment horizontal="center"/>
    </xf>
    <xf numFmtId="4" fontId="20" fillId="0" borderId="0" xfId="21" applyNumberFormat="1" applyFont="1" applyAlignment="1">
      <alignment vertical="center"/>
    </xf>
    <xf numFmtId="4" fontId="20" fillId="0" borderId="0" xfId="21" applyNumberFormat="1" applyFont="1" applyAlignment="1">
      <alignment horizontal="right" vertical="center"/>
    </xf>
    <xf numFmtId="4" fontId="20" fillId="0" borderId="0" xfId="21" applyNumberFormat="1" applyFont="1" applyAlignment="1">
      <alignment horizontal="center" vertical="center"/>
    </xf>
    <xf numFmtId="4" fontId="20" fillId="0" borderId="0" xfId="21" applyNumberFormat="1" applyFont="1" applyAlignment="1">
      <alignment horizontal="right"/>
    </xf>
    <xf numFmtId="4" fontId="20" fillId="0" borderId="0" xfId="21" applyNumberFormat="1" applyFont="1" applyAlignment="1">
      <alignment horizontal="center"/>
    </xf>
    <xf numFmtId="4" fontId="26" fillId="0" borderId="0" xfId="21" applyNumberFormat="1" applyFont="1" applyFill="1" applyBorder="1" applyAlignment="1">
      <alignment horizontal="right" wrapText="1"/>
    </xf>
    <xf numFmtId="4" fontId="15" fillId="3" borderId="9" xfId="21" applyNumberFormat="1" applyFont="1" applyFill="1" applyBorder="1" applyAlignment="1">
      <alignment horizontal="center"/>
    </xf>
    <xf numFmtId="4" fontId="17" fillId="3" borderId="8" xfId="21" applyNumberFormat="1" applyFont="1" applyFill="1" applyBorder="1" applyAlignment="1">
      <alignment horizontal="center" wrapText="1"/>
    </xf>
    <xf numFmtId="4" fontId="15" fillId="0" borderId="0" xfId="21" applyNumberFormat="1" applyFont="1" applyFill="1" applyBorder="1" applyAlignment="1">
      <alignment horizontal="center" vertical="center"/>
    </xf>
    <xf numFmtId="4" fontId="15" fillId="0" borderId="0" xfId="21" applyNumberFormat="1" applyFont="1" applyFill="1" applyBorder="1" applyAlignment="1">
      <alignment horizontal="right" wrapText="1"/>
    </xf>
    <xf numFmtId="4" fontId="15" fillId="0" borderId="0" xfId="21" applyNumberFormat="1" applyFont="1" applyFill="1" applyBorder="1" applyAlignment="1">
      <alignment horizontal="center" vertical="center" wrapText="1"/>
    </xf>
    <xf numFmtId="4" fontId="17" fillId="0" borderId="0" xfId="21" applyNumberFormat="1" applyFont="1" applyFill="1" applyBorder="1" applyAlignment="1">
      <alignment horizontal="right" wrapText="1"/>
    </xf>
    <xf numFmtId="4" fontId="0" fillId="0" borderId="0" xfId="21" applyNumberFormat="1" applyFont="1"/>
    <xf numFmtId="4" fontId="4" fillId="0" borderId="0" xfId="21" applyNumberFormat="1" applyFont="1" applyFill="1" applyAlignment="1">
      <alignment vertical="center"/>
    </xf>
    <xf numFmtId="4" fontId="17" fillId="0" borderId="0" xfId="21" applyNumberFormat="1" applyFont="1" applyFill="1" applyBorder="1" applyAlignment="1">
      <alignment horizontal="left" vertical="center"/>
    </xf>
    <xf numFmtId="4" fontId="15" fillId="0" borderId="0" xfId="2" applyNumberFormat="1" applyFont="1" applyFill="1" applyBorder="1" applyAlignment="1">
      <alignment horizontal="right"/>
    </xf>
    <xf numFmtId="49" fontId="15" fillId="0" borderId="0" xfId="7" applyNumberFormat="1" applyFont="1" applyFill="1" applyBorder="1" applyAlignment="1">
      <alignment horizontal="center" vertical="top"/>
    </xf>
    <xf numFmtId="164" fontId="15" fillId="2" borderId="0" xfId="2" applyFont="1" applyFill="1" applyAlignment="1">
      <alignment horizontal="center" vertical="center"/>
    </xf>
    <xf numFmtId="49" fontId="15" fillId="0" borderId="0" xfId="7" applyNumberFormat="1" applyFont="1" applyFill="1" applyBorder="1" applyAlignment="1">
      <alignment horizontal="center" vertical="top"/>
    </xf>
    <xf numFmtId="0" fontId="15" fillId="0" borderId="0" xfId="14" applyNumberFormat="1" applyFont="1" applyFill="1" applyBorder="1" applyAlignment="1">
      <alignment horizontal="center"/>
    </xf>
    <xf numFmtId="2" fontId="15" fillId="0" borderId="0" xfId="14" applyNumberFormat="1" applyFont="1" applyFill="1" applyBorder="1" applyAlignment="1">
      <alignment horizontal="center"/>
    </xf>
    <xf numFmtId="164" fontId="15" fillId="0" borderId="0" xfId="2" applyFont="1" applyFill="1" applyBorder="1" applyAlignment="1">
      <alignment horizontal="right" wrapText="1"/>
    </xf>
    <xf numFmtId="0" fontId="15" fillId="0" borderId="0" xfId="6" applyFont="1" applyFill="1" applyBorder="1" applyAlignment="1">
      <alignment horizontal="center" vertical="center"/>
    </xf>
    <xf numFmtId="2" fontId="15" fillId="0" borderId="0" xfId="6" applyNumberFormat="1" applyFont="1" applyFill="1" applyBorder="1" applyAlignment="1">
      <alignment horizontal="center" vertical="center"/>
    </xf>
    <xf numFmtId="164" fontId="15" fillId="2" borderId="0" xfId="2" applyFont="1" applyFill="1" applyAlignment="1">
      <alignment horizontal="center" vertical="center"/>
    </xf>
    <xf numFmtId="49" fontId="15" fillId="0" borderId="0" xfId="7" applyNumberFormat="1" applyFont="1" applyFill="1" applyBorder="1" applyAlignment="1">
      <alignment horizontal="center" vertical="top"/>
    </xf>
    <xf numFmtId="2" fontId="15" fillId="0" borderId="0" xfId="14" applyNumberFormat="1" applyFont="1" applyFill="1" applyBorder="1" applyAlignment="1">
      <alignment horizontal="center"/>
    </xf>
    <xf numFmtId="164" fontId="15" fillId="0" borderId="0" xfId="2" applyFont="1" applyFill="1" applyBorder="1" applyAlignment="1">
      <alignment horizontal="right" wrapText="1"/>
    </xf>
    <xf numFmtId="0" fontId="15" fillId="0" borderId="0" xfId="14" applyNumberFormat="1" applyFont="1" applyFill="1" applyBorder="1" applyAlignment="1">
      <alignment horizontal="center"/>
    </xf>
    <xf numFmtId="164" fontId="15" fillId="0" borderId="0" xfId="2" applyFont="1" applyFill="1" applyBorder="1" applyAlignment="1">
      <alignment horizontal="center" wrapText="1"/>
    </xf>
    <xf numFmtId="0" fontId="4" fillId="0" borderId="0" xfId="14"/>
    <xf numFmtId="165" fontId="14" fillId="3" borderId="8" xfId="6" applyNumberFormat="1" applyFont="1" applyFill="1" applyBorder="1" applyAlignment="1" applyProtection="1">
      <alignment horizontal="justify" vertical="top"/>
    </xf>
    <xf numFmtId="49" fontId="15" fillId="0" borderId="0" xfId="7" applyNumberFormat="1" applyFont="1" applyFill="1" applyBorder="1" applyAlignment="1">
      <alignment horizontal="center" vertical="top"/>
    </xf>
    <xf numFmtId="4" fontId="17" fillId="0" borderId="0" xfId="2" applyNumberFormat="1" applyFont="1" applyFill="1" applyBorder="1" applyAlignment="1">
      <alignment horizontal="center" wrapText="1"/>
    </xf>
    <xf numFmtId="4" fontId="15" fillId="0" borderId="0" xfId="2" applyNumberFormat="1" applyFont="1" applyFill="1" applyBorder="1" applyAlignment="1">
      <alignment horizontal="center" wrapText="1"/>
    </xf>
    <xf numFmtId="49" fontId="15" fillId="0" borderId="0" xfId="7" applyNumberFormat="1" applyFont="1" applyFill="1" applyBorder="1" applyAlignment="1">
      <alignment horizontal="center" vertical="center"/>
    </xf>
    <xf numFmtId="4" fontId="15" fillId="0" borderId="0" xfId="14" applyNumberFormat="1" applyFont="1" applyFill="1" applyBorder="1" applyAlignment="1">
      <alignment horizontal="center"/>
    </xf>
    <xf numFmtId="49" fontId="15" fillId="0" borderId="0" xfId="6" applyNumberFormat="1" applyFont="1" applyFill="1" applyBorder="1" applyAlignment="1">
      <alignment horizontal="left" vertical="top" wrapText="1"/>
    </xf>
    <xf numFmtId="4" fontId="15" fillId="0" borderId="0" xfId="2" applyNumberFormat="1" applyFont="1" applyFill="1" applyBorder="1" applyAlignment="1">
      <alignment horizontal="right" wrapText="1"/>
    </xf>
    <xf numFmtId="165" fontId="14" fillId="3" borderId="6" xfId="13" applyNumberFormat="1" applyFont="1" applyFill="1" applyBorder="1" applyAlignment="1" applyProtection="1">
      <alignment horizontal="justify" vertical="top" wrapText="1"/>
    </xf>
    <xf numFmtId="164" fontId="14" fillId="0" borderId="0" xfId="13" applyNumberFormat="1" applyFont="1" applyFill="1" applyBorder="1" applyAlignment="1" applyProtection="1">
      <alignment horizontal="justify" vertical="top" wrapText="1"/>
    </xf>
    <xf numFmtId="165" fontId="14" fillId="3" borderId="9" xfId="13" applyNumberFormat="1" applyFont="1" applyFill="1" applyBorder="1" applyAlignment="1" applyProtection="1">
      <alignment horizontal="justify" vertical="top" wrapText="1"/>
    </xf>
    <xf numFmtId="164" fontId="14" fillId="3" borderId="9" xfId="13" applyNumberFormat="1" applyFont="1" applyFill="1" applyBorder="1" applyAlignment="1" applyProtection="1">
      <alignment horizontal="justify" vertical="top" wrapText="1"/>
    </xf>
    <xf numFmtId="0" fontId="4" fillId="0" borderId="0" xfId="6" applyFont="1" applyAlignment="1">
      <alignment horizontal="left" wrapText="1"/>
    </xf>
    <xf numFmtId="4" fontId="4" fillId="0" borderId="0" xfId="2" applyNumberFormat="1" applyFont="1" applyAlignment="1">
      <alignment horizontal="right" wrapText="1"/>
    </xf>
    <xf numFmtId="164" fontId="4" fillId="0" borderId="0" xfId="2" applyNumberFormat="1" applyFont="1" applyAlignment="1">
      <alignment horizontal="right" wrapText="1"/>
    </xf>
    <xf numFmtId="165" fontId="19" fillId="2" borderId="0" xfId="13" applyNumberFormat="1" applyFont="1" applyFill="1" applyBorder="1" applyAlignment="1" applyProtection="1">
      <alignment horizontal="justify" vertical="top" wrapText="1"/>
    </xf>
    <xf numFmtId="164" fontId="19" fillId="2" borderId="0" xfId="13" applyNumberFormat="1" applyFont="1" applyFill="1" applyBorder="1" applyAlignment="1" applyProtection="1">
      <alignment horizontal="justify" vertical="top" wrapText="1"/>
    </xf>
    <xf numFmtId="165" fontId="19" fillId="3" borderId="9" xfId="13" applyNumberFormat="1" applyFont="1" applyFill="1" applyBorder="1" applyAlignment="1" applyProtection="1">
      <alignment horizontal="justify" vertical="top" wrapText="1"/>
    </xf>
    <xf numFmtId="165" fontId="19" fillId="3" borderId="7" xfId="13" applyNumberFormat="1" applyFont="1" applyFill="1" applyBorder="1" applyAlignment="1" applyProtection="1">
      <alignment horizontal="justify" vertical="top" wrapText="1"/>
    </xf>
    <xf numFmtId="165" fontId="14" fillId="3" borderId="5" xfId="13" applyNumberFormat="1" applyFont="1" applyFill="1" applyBorder="1" applyAlignment="1" applyProtection="1">
      <alignment horizontal="justify" vertical="top" wrapText="1"/>
    </xf>
    <xf numFmtId="165" fontId="17" fillId="0" borderId="0" xfId="6" applyNumberFormat="1" applyFont="1" applyFill="1" applyBorder="1" applyAlignment="1" applyProtection="1">
      <alignment horizontal="center" vertical="top" wrapText="1"/>
    </xf>
    <xf numFmtId="4" fontId="17" fillId="3" borderId="8" xfId="2" applyNumberFormat="1" applyFont="1" applyFill="1" applyBorder="1" applyAlignment="1">
      <alignment horizontal="center" wrapText="1"/>
    </xf>
    <xf numFmtId="164" fontId="14" fillId="3" borderId="8" xfId="13" applyNumberFormat="1" applyFont="1" applyFill="1" applyBorder="1" applyAlignment="1" applyProtection="1">
      <alignment horizontal="justify" vertical="top" wrapText="1"/>
    </xf>
    <xf numFmtId="164" fontId="19" fillId="3" borderId="8" xfId="13" applyNumberFormat="1" applyFont="1" applyFill="1" applyBorder="1" applyAlignment="1" applyProtection="1">
      <alignment horizontal="justify" vertical="top" wrapText="1"/>
    </xf>
    <xf numFmtId="164" fontId="4" fillId="0" borderId="0" xfId="2" applyNumberFormat="1" applyFont="1" applyAlignment="1">
      <alignment horizontal="center" wrapText="1"/>
    </xf>
    <xf numFmtId="164" fontId="15" fillId="0" borderId="0" xfId="2" applyFont="1" applyAlignment="1">
      <alignment horizontal="center" vertical="center"/>
    </xf>
    <xf numFmtId="165" fontId="14" fillId="3" borderId="11" xfId="13" applyNumberFormat="1" applyFont="1" applyFill="1" applyBorder="1" applyAlignment="1" applyProtection="1">
      <alignment horizontal="justify" vertical="top" wrapText="1"/>
    </xf>
    <xf numFmtId="165" fontId="15" fillId="0" borderId="1" xfId="14" applyNumberFormat="1" applyFont="1" applyFill="1" applyBorder="1" applyAlignment="1">
      <alignment horizontal="justify" vertical="top"/>
    </xf>
    <xf numFmtId="165" fontId="14" fillId="3" borderId="1" xfId="13" applyNumberFormat="1" applyFont="1" applyFill="1" applyBorder="1" applyAlignment="1" applyProtection="1">
      <alignment horizontal="justify" vertical="top" wrapText="1"/>
    </xf>
    <xf numFmtId="165" fontId="14" fillId="3" borderId="7" xfId="13" applyNumberFormat="1" applyFont="1" applyFill="1" applyBorder="1" applyAlignment="1" applyProtection="1">
      <alignment horizontal="justify" vertical="top" wrapText="1"/>
    </xf>
    <xf numFmtId="165" fontId="14" fillId="0" borderId="1" xfId="13" applyNumberFormat="1" applyFont="1" applyFill="1" applyBorder="1" applyAlignment="1" applyProtection="1">
      <alignment horizontal="justify" vertical="top" wrapText="1"/>
    </xf>
    <xf numFmtId="164" fontId="14" fillId="3" borderId="12" xfId="13" applyNumberFormat="1" applyFont="1" applyFill="1" applyBorder="1" applyAlignment="1" applyProtection="1">
      <alignment horizontal="justify" vertical="top" wrapText="1"/>
    </xf>
    <xf numFmtId="165" fontId="19" fillId="2" borderId="9" xfId="13" applyNumberFormat="1" applyFont="1" applyFill="1" applyBorder="1" applyAlignment="1" applyProtection="1">
      <alignment horizontal="justify" vertical="top" wrapText="1"/>
    </xf>
    <xf numFmtId="0" fontId="4" fillId="0" borderId="1" xfId="6" applyFont="1" applyBorder="1" applyAlignment="1">
      <alignment horizontal="justify" vertical="top" wrapText="1"/>
    </xf>
    <xf numFmtId="165" fontId="14" fillId="3" borderId="8" xfId="13" applyNumberFormat="1" applyFont="1" applyFill="1" applyBorder="1" applyAlignment="1" applyProtection="1">
      <alignment horizontal="justify" vertical="top" wrapText="1"/>
    </xf>
    <xf numFmtId="49" fontId="14" fillId="3" borderId="6" xfId="7" applyNumberFormat="1" applyFont="1" applyFill="1" applyBorder="1" applyAlignment="1">
      <alignment horizontal="center" vertical="center"/>
    </xf>
    <xf numFmtId="49" fontId="14" fillId="3" borderId="6" xfId="6" applyNumberFormat="1" applyFont="1" applyFill="1" applyBorder="1" applyAlignment="1" applyProtection="1">
      <alignment horizontal="center" vertical="center"/>
    </xf>
    <xf numFmtId="49" fontId="14" fillId="3" borderId="2" xfId="7" applyNumberFormat="1" applyFont="1" applyFill="1" applyBorder="1" applyAlignment="1">
      <alignment horizontal="center" vertical="center"/>
    </xf>
    <xf numFmtId="164" fontId="14" fillId="0" borderId="0" xfId="13" applyNumberFormat="1" applyFont="1" applyFill="1" applyBorder="1" applyAlignment="1" applyProtection="1">
      <alignment horizontal="center" wrapText="1"/>
    </xf>
    <xf numFmtId="164" fontId="14" fillId="3" borderId="6" xfId="13" applyNumberFormat="1" applyFont="1" applyFill="1" applyBorder="1" applyAlignment="1" applyProtection="1">
      <alignment horizontal="center" wrapText="1"/>
    </xf>
    <xf numFmtId="164" fontId="19" fillId="2" borderId="0" xfId="13" applyNumberFormat="1" applyFont="1" applyFill="1" applyBorder="1" applyAlignment="1" applyProtection="1">
      <alignment horizontal="center" wrapText="1"/>
    </xf>
    <xf numFmtId="165" fontId="17" fillId="0" borderId="12" xfId="6" applyNumberFormat="1" applyFont="1" applyFill="1" applyBorder="1" applyAlignment="1" applyProtection="1">
      <alignment vertical="top" wrapText="1"/>
    </xf>
    <xf numFmtId="165" fontId="14" fillId="3" borderId="13" xfId="13" applyNumberFormat="1" applyFont="1" applyFill="1" applyBorder="1" applyAlignment="1" applyProtection="1">
      <alignment horizontal="justify" vertical="top" wrapText="1"/>
    </xf>
    <xf numFmtId="0" fontId="4" fillId="0" borderId="0" xfId="6" applyFont="1" applyFill="1" applyAlignment="1">
      <alignment vertical="center"/>
    </xf>
    <xf numFmtId="0" fontId="15" fillId="0" borderId="0" xfId="6" applyFont="1" applyFill="1" applyBorder="1" applyAlignment="1">
      <alignment horizontal="center"/>
    </xf>
    <xf numFmtId="165" fontId="15" fillId="0" borderId="0" xfId="6" applyNumberFormat="1" applyFont="1" applyFill="1" applyBorder="1" applyAlignment="1">
      <alignment horizontal="justify" vertical="top" wrapText="1"/>
    </xf>
    <xf numFmtId="2" fontId="15" fillId="0" borderId="0" xfId="14" applyNumberFormat="1" applyFont="1" applyFill="1" applyBorder="1" applyAlignment="1">
      <alignment horizontal="center"/>
    </xf>
    <xf numFmtId="164" fontId="15" fillId="0" borderId="0" xfId="2" applyFont="1" applyFill="1" applyBorder="1" applyAlignment="1">
      <alignment horizontal="right" wrapText="1"/>
    </xf>
    <xf numFmtId="0" fontId="15" fillId="0" borderId="0" xfId="6" applyFont="1" applyFill="1" applyBorder="1" applyAlignment="1">
      <alignment vertical="center" wrapText="1"/>
    </xf>
    <xf numFmtId="0" fontId="15" fillId="0" borderId="0" xfId="14" applyNumberFormat="1" applyFont="1" applyFill="1" applyBorder="1" applyAlignment="1">
      <alignment horizontal="center"/>
    </xf>
    <xf numFmtId="164" fontId="15" fillId="0" borderId="0" xfId="2" applyFont="1" applyAlignment="1">
      <alignment horizontal="center" vertical="center"/>
    </xf>
    <xf numFmtId="164" fontId="15" fillId="0" borderId="0" xfId="2" applyFont="1" applyFill="1" applyAlignment="1">
      <alignment horizontal="center" vertical="center"/>
    </xf>
    <xf numFmtId="49" fontId="15" fillId="0" borderId="0" xfId="7" applyNumberFormat="1" applyFont="1" applyFill="1" applyBorder="1" applyAlignment="1">
      <alignment horizontal="center" vertical="top"/>
    </xf>
    <xf numFmtId="0" fontId="15" fillId="0" borderId="0" xfId="14" applyNumberFormat="1" applyFont="1" applyFill="1" applyAlignment="1">
      <alignment horizontal="justify" vertical="top" wrapText="1"/>
    </xf>
    <xf numFmtId="2" fontId="15" fillId="0" borderId="0" xfId="14" applyNumberFormat="1" applyFont="1" applyFill="1" applyBorder="1" applyAlignment="1">
      <alignment horizontal="center"/>
    </xf>
    <xf numFmtId="164" fontId="15" fillId="0" borderId="0" xfId="2" applyFont="1" applyFill="1" applyBorder="1" applyAlignment="1">
      <alignment horizontal="right" wrapText="1"/>
    </xf>
    <xf numFmtId="164" fontId="15" fillId="0" borderId="0" xfId="2" applyFont="1" applyAlignment="1">
      <alignment horizontal="center" vertical="center"/>
    </xf>
    <xf numFmtId="164" fontId="15" fillId="2" borderId="0" xfId="2" applyFont="1" applyFill="1" applyAlignment="1">
      <alignment horizontal="center" vertical="center"/>
    </xf>
    <xf numFmtId="49" fontId="14" fillId="3" borderId="6" xfId="7" applyNumberFormat="1" applyFont="1" applyFill="1" applyBorder="1" applyAlignment="1">
      <alignment horizontal="center" vertical="center"/>
    </xf>
    <xf numFmtId="49" fontId="14" fillId="3" borderId="6" xfId="6" applyNumberFormat="1" applyFont="1" applyFill="1" applyBorder="1" applyAlignment="1" applyProtection="1">
      <alignment horizontal="center" vertical="center"/>
    </xf>
    <xf numFmtId="165" fontId="17" fillId="0" borderId="0" xfId="6" applyNumberFormat="1" applyFont="1" applyFill="1" applyBorder="1" applyAlignment="1" applyProtection="1">
      <alignment vertical="top" wrapText="1"/>
    </xf>
    <xf numFmtId="2" fontId="29" fillId="0" borderId="0" xfId="23" applyNumberFormat="1" applyFont="1" applyAlignment="1">
      <alignment vertical="center"/>
    </xf>
    <xf numFmtId="164" fontId="15" fillId="0" borderId="0" xfId="22" applyFont="1" applyFill="1" applyBorder="1" applyAlignment="1">
      <alignment horizontal="right" wrapText="1"/>
    </xf>
    <xf numFmtId="164" fontId="29" fillId="0" borderId="0" xfId="23" applyNumberFormat="1" applyFont="1"/>
    <xf numFmtId="0" fontId="15" fillId="0" borderId="0" xfId="14" applyNumberFormat="1" applyFont="1" applyFill="1" applyBorder="1" applyAlignment="1">
      <alignment horizontal="center"/>
    </xf>
    <xf numFmtId="0" fontId="17" fillId="0" borderId="0" xfId="14" applyNumberFormat="1" applyFont="1" applyFill="1" applyAlignment="1">
      <alignment horizontal="justify" vertical="top" wrapText="1"/>
    </xf>
    <xf numFmtId="0" fontId="15" fillId="0" borderId="0" xfId="13" applyFont="1" applyFill="1" applyBorder="1" applyAlignment="1">
      <alignment horizontal="center" vertical="center"/>
    </xf>
    <xf numFmtId="2" fontId="15" fillId="0" borderId="0" xfId="13" applyNumberFormat="1" applyFont="1" applyFill="1" applyBorder="1" applyAlignment="1">
      <alignment horizontal="right"/>
    </xf>
    <xf numFmtId="0" fontId="20" fillId="0" borderId="0" xfId="23" applyFont="1"/>
    <xf numFmtId="164" fontId="20" fillId="0" borderId="0" xfId="23" applyNumberFormat="1" applyFont="1"/>
    <xf numFmtId="2" fontId="20" fillId="0" borderId="0" xfId="23" applyNumberFormat="1" applyFont="1" applyAlignment="1">
      <alignment horizontal="right"/>
    </xf>
    <xf numFmtId="2" fontId="20" fillId="0" borderId="0" xfId="23" applyNumberFormat="1" applyFont="1" applyAlignment="1">
      <alignment vertical="center"/>
    </xf>
    <xf numFmtId="0" fontId="20" fillId="0" borderId="0" xfId="23" applyFont="1" applyAlignment="1">
      <alignment horizontal="center" vertical="center"/>
    </xf>
    <xf numFmtId="2" fontId="20" fillId="0" borderId="0" xfId="23" applyNumberFormat="1" applyFont="1" applyAlignment="1">
      <alignment horizontal="center"/>
    </xf>
    <xf numFmtId="0" fontId="20" fillId="0" borderId="0" xfId="23" applyFont="1" applyAlignment="1">
      <alignment horizontal="center" vertical="top"/>
    </xf>
    <xf numFmtId="0" fontId="15" fillId="0" borderId="0" xfId="14" applyNumberFormat="1" applyFont="1" applyFill="1" applyAlignment="1">
      <alignment horizontal="justify" vertical="top"/>
    </xf>
    <xf numFmtId="0" fontId="20" fillId="0" borderId="0" xfId="23" applyFont="1" applyFill="1"/>
    <xf numFmtId="0" fontId="20" fillId="0" borderId="0" xfId="23" applyFont="1" applyFill="1" applyAlignment="1">
      <alignment horizontal="left" vertical="top" wrapText="1"/>
    </xf>
    <xf numFmtId="0" fontId="0" fillId="0" borderId="0" xfId="0" applyFill="1"/>
    <xf numFmtId="4" fontId="17" fillId="0" borderId="0" xfId="21" applyNumberFormat="1" applyFont="1" applyFill="1" applyBorder="1" applyAlignment="1">
      <alignment horizontal="right" vertical="center"/>
    </xf>
    <xf numFmtId="0" fontId="17" fillId="0" borderId="0" xfId="36" applyNumberFormat="1" applyFont="1" applyFill="1" applyAlignment="1">
      <alignment horizontal="justify" vertical="top" wrapText="1"/>
    </xf>
    <xf numFmtId="0" fontId="0" fillId="0" borderId="0" xfId="0"/>
    <xf numFmtId="49" fontId="15" fillId="0" borderId="0" xfId="7" applyNumberFormat="1" applyFont="1" applyFill="1" applyBorder="1" applyAlignment="1">
      <alignment horizontal="center" vertical="top"/>
    </xf>
    <xf numFmtId="0" fontId="20" fillId="0" borderId="0" xfId="0" applyFont="1"/>
    <xf numFmtId="0" fontId="20" fillId="0" borderId="0" xfId="0" applyFont="1" applyAlignment="1">
      <alignment horizontal="center"/>
    </xf>
    <xf numFmtId="0" fontId="20" fillId="0" borderId="0" xfId="0" applyFont="1" applyAlignment="1">
      <alignment horizontal="center" vertical="top"/>
    </xf>
    <xf numFmtId="4" fontId="20" fillId="0" borderId="0" xfId="21" applyNumberFormat="1" applyFont="1" applyAlignment="1">
      <alignment horizontal="right" vertical="center"/>
    </xf>
    <xf numFmtId="4" fontId="20" fillId="0" borderId="0" xfId="21" applyNumberFormat="1" applyFont="1" applyAlignment="1">
      <alignment horizontal="center" vertical="center"/>
    </xf>
    <xf numFmtId="4" fontId="20" fillId="0" borderId="0" xfId="21" applyNumberFormat="1" applyFont="1" applyAlignment="1">
      <alignment horizontal="right"/>
    </xf>
    <xf numFmtId="4" fontId="20" fillId="0" borderId="0" xfId="21" applyNumberFormat="1" applyFont="1" applyAlignment="1">
      <alignment horizontal="center"/>
    </xf>
    <xf numFmtId="0" fontId="15" fillId="0" borderId="0" xfId="0" applyFont="1" applyAlignment="1">
      <alignment horizontal="center"/>
    </xf>
    <xf numFmtId="0" fontId="15" fillId="0" borderId="0" xfId="13" applyFont="1" applyFill="1" applyBorder="1" applyAlignment="1">
      <alignment horizontal="left" vertical="top" wrapText="1"/>
    </xf>
    <xf numFmtId="167" fontId="15" fillId="0" borderId="0" xfId="0" applyNumberFormat="1" applyFont="1" applyFill="1" applyBorder="1" applyAlignment="1">
      <alignment horizontal="right" vertical="center"/>
    </xf>
    <xf numFmtId="0" fontId="15" fillId="0" borderId="0" xfId="0" applyNumberFormat="1" applyFont="1" applyFill="1" applyAlignment="1">
      <alignment horizontal="justify" vertical="top" wrapText="1"/>
    </xf>
    <xf numFmtId="49" fontId="14" fillId="3" borderId="6" xfId="7" applyNumberFormat="1" applyFont="1" applyFill="1" applyBorder="1" applyAlignment="1">
      <alignment horizontal="center" vertical="top"/>
    </xf>
    <xf numFmtId="49" fontId="14" fillId="3" borderId="6" xfId="6" applyNumberFormat="1" applyFont="1" applyFill="1" applyBorder="1" applyAlignment="1" applyProtection="1">
      <alignment horizontal="center" vertical="top"/>
    </xf>
    <xf numFmtId="49" fontId="15" fillId="0" borderId="0" xfId="6" applyNumberFormat="1" applyFont="1" applyFill="1" applyBorder="1" applyAlignment="1">
      <alignment horizontal="center" vertical="top" wrapText="1"/>
    </xf>
    <xf numFmtId="0" fontId="0" fillId="0" borderId="0" xfId="0" applyAlignment="1">
      <alignment horizontal="center" vertical="top"/>
    </xf>
    <xf numFmtId="2" fontId="20" fillId="0" borderId="0" xfId="0" applyNumberFormat="1" applyFont="1"/>
    <xf numFmtId="2" fontId="0" fillId="0" borderId="0" xfId="0" applyNumberFormat="1"/>
    <xf numFmtId="0" fontId="15" fillId="0" borderId="0" xfId="0" applyFont="1" applyAlignment="1">
      <alignment horizontal="left" vertical="top" wrapText="1"/>
    </xf>
    <xf numFmtId="0" fontId="15" fillId="0" borderId="0" xfId="0" applyFont="1" applyAlignment="1">
      <alignment horizontal="left" vertical="center" wrapText="1"/>
    </xf>
    <xf numFmtId="4" fontId="15" fillId="0" borderId="0" xfId="21" applyNumberFormat="1" applyFont="1" applyFill="1" applyBorder="1" applyAlignment="1">
      <alignment horizontal="center" wrapText="1"/>
    </xf>
    <xf numFmtId="164" fontId="0" fillId="0" borderId="0" xfId="0" applyNumberFormat="1"/>
    <xf numFmtId="0" fontId="20" fillId="0" borderId="0" xfId="0" applyFont="1" applyFill="1" applyAlignment="1">
      <alignment horizontal="center" vertical="top"/>
    </xf>
    <xf numFmtId="0" fontId="20" fillId="0" borderId="0" xfId="0" applyFont="1" applyFill="1" applyAlignment="1">
      <alignment wrapText="1"/>
    </xf>
    <xf numFmtId="0" fontId="31" fillId="0" borderId="0" xfId="14" applyNumberFormat="1" applyFont="1" applyFill="1" applyAlignment="1">
      <alignment horizontal="justify" vertical="top" wrapText="1"/>
    </xf>
    <xf numFmtId="0" fontId="30" fillId="0" borderId="0" xfId="14" applyNumberFormat="1" applyFont="1" applyFill="1" applyAlignment="1">
      <alignment horizontal="justify" vertical="top" wrapText="1"/>
    </xf>
    <xf numFmtId="165" fontId="14" fillId="3" borderId="6" xfId="1" applyNumberFormat="1" applyFont="1" applyFill="1" applyBorder="1" applyAlignment="1">
      <alignment horizontal="justify" vertical="center"/>
    </xf>
    <xf numFmtId="165" fontId="14" fillId="3" borderId="6" xfId="1" applyNumberFormat="1" applyFont="1" applyFill="1" applyBorder="1" applyAlignment="1">
      <alignment horizontal="justify" vertical="top"/>
    </xf>
    <xf numFmtId="0" fontId="20" fillId="0" borderId="0" xfId="0" applyFont="1" applyFill="1"/>
    <xf numFmtId="0" fontId="20" fillId="0" borderId="0" xfId="0" applyFont="1" applyFill="1" applyAlignment="1">
      <alignment horizontal="justify" vertical="top" wrapText="1"/>
    </xf>
    <xf numFmtId="0" fontId="20" fillId="0" borderId="0" xfId="0" applyFont="1" applyFill="1" applyAlignment="1">
      <alignment horizontal="left" vertical="top" wrapText="1"/>
    </xf>
    <xf numFmtId="0" fontId="36" fillId="0" borderId="0" xfId="0" applyFont="1" applyFill="1" applyAlignment="1">
      <alignment wrapText="1"/>
    </xf>
    <xf numFmtId="0" fontId="15" fillId="0" borderId="0" xfId="14" applyFont="1" applyFill="1" applyBorder="1" applyAlignment="1">
      <alignment horizontal="justify" vertical="top" wrapText="1"/>
    </xf>
    <xf numFmtId="0" fontId="20" fillId="0" borderId="0" xfId="23" applyFont="1" applyFill="1" applyAlignment="1">
      <alignment vertical="top" wrapText="1"/>
    </xf>
    <xf numFmtId="0" fontId="35" fillId="0" borderId="0" xfId="23" applyFont="1" applyFill="1" applyAlignment="1">
      <alignment horizontal="left" vertical="top" wrapText="1"/>
    </xf>
    <xf numFmtId="165" fontId="15" fillId="0" borderId="0" xfId="6" applyNumberFormat="1" applyFont="1" applyFill="1" applyBorder="1" applyAlignment="1" applyProtection="1">
      <alignment horizontal="left" wrapText="1"/>
    </xf>
    <xf numFmtId="164" fontId="15" fillId="0" borderId="0" xfId="54" applyFont="1" applyFill="1" applyAlignment="1">
      <alignment horizontal="center" vertical="center"/>
    </xf>
    <xf numFmtId="49" fontId="15" fillId="0" borderId="0" xfId="7" applyNumberFormat="1" applyFont="1" applyFill="1" applyBorder="1" applyAlignment="1">
      <alignment horizontal="center" vertical="top"/>
    </xf>
    <xf numFmtId="164" fontId="15" fillId="0" borderId="0" xfId="55" applyFont="1" applyFill="1" applyAlignment="1">
      <alignment horizontal="center" vertical="center"/>
    </xf>
    <xf numFmtId="164" fontId="16" fillId="4" borderId="0" xfId="2" applyFont="1" applyFill="1" applyAlignment="1">
      <alignment horizontal="center" vertical="center"/>
    </xf>
    <xf numFmtId="165" fontId="15" fillId="0" borderId="3" xfId="6" applyNumberFormat="1" applyFont="1" applyFill="1" applyBorder="1" applyAlignment="1" applyProtection="1">
      <alignment horizontal="left" wrapText="1"/>
    </xf>
    <xf numFmtId="4" fontId="15" fillId="0" borderId="0" xfId="2" applyNumberFormat="1" applyFont="1" applyFill="1" applyBorder="1" applyAlignment="1">
      <alignment horizontal="center" vertical="center" wrapText="1"/>
    </xf>
    <xf numFmtId="0" fontId="0" fillId="0" borderId="0" xfId="0" applyAlignment="1">
      <alignment horizontal="center" vertical="center"/>
    </xf>
    <xf numFmtId="164" fontId="20" fillId="0" borderId="0" xfId="23" applyNumberFormat="1" applyFont="1" applyAlignment="1">
      <alignment horizontal="center" vertical="center"/>
    </xf>
    <xf numFmtId="167" fontId="15" fillId="0" borderId="0" xfId="0" applyNumberFormat="1" applyFont="1" applyFill="1" applyBorder="1" applyAlignment="1">
      <alignment horizontal="center" vertical="center"/>
    </xf>
    <xf numFmtId="4" fontId="17" fillId="0" borderId="0" xfId="21" applyNumberFormat="1" applyFont="1" applyFill="1" applyBorder="1" applyAlignment="1">
      <alignment horizontal="center" vertical="center"/>
    </xf>
    <xf numFmtId="4" fontId="15" fillId="3" borderId="8" xfId="21" applyNumberFormat="1" applyFont="1" applyFill="1" applyBorder="1" applyAlignment="1">
      <alignment horizontal="center" vertical="center" wrapText="1"/>
    </xf>
    <xf numFmtId="4" fontId="15" fillId="3" borderId="8" xfId="2" applyNumberFormat="1" applyFont="1" applyFill="1" applyBorder="1" applyAlignment="1">
      <alignment horizontal="center" vertical="center" wrapText="1"/>
    </xf>
    <xf numFmtId="165" fontId="15" fillId="0" borderId="3" xfId="6" applyNumberFormat="1" applyFont="1" applyFill="1" applyBorder="1" applyAlignment="1" applyProtection="1">
      <alignment horizontal="left" vertical="top" wrapText="1"/>
    </xf>
    <xf numFmtId="4" fontId="37" fillId="3" borderId="2" xfId="6" applyNumberFormat="1" applyFont="1" applyFill="1" applyBorder="1" applyAlignment="1" applyProtection="1">
      <alignment horizontal="center" vertical="center"/>
    </xf>
    <xf numFmtId="4" fontId="37" fillId="3" borderId="3" xfId="2" applyNumberFormat="1" applyFont="1" applyFill="1" applyBorder="1" applyAlignment="1" applyProtection="1">
      <alignment horizontal="center" vertical="center"/>
    </xf>
    <xf numFmtId="4" fontId="37" fillId="3" borderId="4" xfId="6" applyNumberFormat="1" applyFont="1" applyFill="1" applyBorder="1" applyAlignment="1" applyProtection="1">
      <alignment horizontal="center" vertical="center"/>
    </xf>
    <xf numFmtId="4" fontId="37" fillId="3" borderId="4" xfId="2" applyNumberFormat="1" applyFont="1" applyFill="1" applyBorder="1" applyAlignment="1" applyProtection="1">
      <alignment horizontal="center" vertical="center"/>
    </xf>
    <xf numFmtId="4" fontId="37" fillId="3" borderId="6" xfId="2" applyNumberFormat="1" applyFont="1" applyFill="1" applyBorder="1" applyAlignment="1" applyProtection="1">
      <alignment horizontal="center" vertical="center"/>
    </xf>
    <xf numFmtId="0" fontId="14" fillId="3" borderId="7" xfId="6" applyFont="1" applyFill="1" applyBorder="1" applyAlignment="1">
      <alignment horizontal="center" vertical="center" wrapText="1"/>
    </xf>
    <xf numFmtId="0" fontId="14" fillId="3" borderId="9" xfId="6" applyFont="1" applyFill="1" applyBorder="1" applyAlignment="1">
      <alignment horizontal="center" vertical="center" wrapText="1"/>
    </xf>
    <xf numFmtId="0" fontId="14" fillId="3" borderId="8" xfId="6" applyFont="1" applyFill="1" applyBorder="1" applyAlignment="1">
      <alignment horizontal="center" vertic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165" fontId="14" fillId="3" borderId="2" xfId="6" quotePrefix="1" applyNumberFormat="1" applyFont="1" applyFill="1" applyBorder="1" applyAlignment="1" applyProtection="1">
      <alignment horizontal="center" vertical="center"/>
    </xf>
    <xf numFmtId="165" fontId="14" fillId="3" borderId="4" xfId="6" quotePrefix="1" applyNumberFormat="1" applyFont="1" applyFill="1" applyBorder="1" applyAlignment="1" applyProtection="1">
      <alignment horizontal="center" vertical="center"/>
    </xf>
    <xf numFmtId="4" fontId="37" fillId="3" borderId="2" xfId="2" applyNumberFormat="1" applyFont="1" applyFill="1" applyBorder="1" applyAlignment="1">
      <alignment horizontal="center" vertical="center"/>
    </xf>
    <xf numFmtId="4" fontId="37" fillId="3" borderId="4" xfId="2" applyNumberFormat="1" applyFont="1" applyFill="1" applyBorder="1" applyAlignment="1">
      <alignment horizontal="center" vertical="center"/>
    </xf>
    <xf numFmtId="4" fontId="37" fillId="3" borderId="7" xfId="2" applyNumberFormat="1" applyFont="1" applyFill="1" applyBorder="1" applyAlignment="1" applyProtection="1">
      <alignment horizontal="center" vertical="center" wrapText="1"/>
    </xf>
    <xf numFmtId="0" fontId="38" fillId="0" borderId="8" xfId="0" applyFont="1" applyBorder="1" applyAlignment="1">
      <alignment horizontal="center" vertical="center"/>
    </xf>
    <xf numFmtId="49" fontId="15" fillId="0" borderId="9" xfId="6" applyNumberFormat="1" applyFont="1" applyBorder="1" applyAlignment="1">
      <alignment horizontal="left" vertical="top" wrapText="1"/>
    </xf>
    <xf numFmtId="0" fontId="0" fillId="0" borderId="9" xfId="0" applyBorder="1" applyAlignment="1">
      <alignment horizontal="left" vertical="top"/>
    </xf>
    <xf numFmtId="165" fontId="14" fillId="3" borderId="7" xfId="6" applyNumberFormat="1" applyFont="1" applyFill="1" applyBorder="1" applyAlignment="1" applyProtection="1">
      <alignment horizontal="justify" vertical="top"/>
    </xf>
    <xf numFmtId="0" fontId="0" fillId="0" borderId="9" xfId="0" applyBorder="1" applyAlignment="1"/>
    <xf numFmtId="0" fontId="0" fillId="0" borderId="8" xfId="0" applyBorder="1" applyAlignment="1"/>
  </cellXfs>
  <cellStyles count="56">
    <cellStyle name="Comma 2" xfId="12"/>
    <cellStyle name="Comma 2 2" xfId="17"/>
    <cellStyle name="Comma 2 2 2" xfId="39"/>
    <cellStyle name="Comma 2 3" xfId="35"/>
    <cellStyle name="Comma 3" xfId="25"/>
    <cellStyle name="Comma 3 2" xfId="31"/>
    <cellStyle name="Comma 3 2 2" xfId="45"/>
    <cellStyle name="Comma 3 3" xfId="43"/>
    <cellStyle name="Comma_PONUDE" xfId="2"/>
    <cellStyle name="Comma_PONUDE 2" xfId="22"/>
    <cellStyle name="Comma_PONUDE 2 2" xfId="55"/>
    <cellStyle name="Comma_PONUDE 3" xfId="54"/>
    <cellStyle name="Currency" xfId="21" builtinId="4"/>
    <cellStyle name="Normal" xfId="0" builtinId="0"/>
    <cellStyle name="Normal 10" xfId="47"/>
    <cellStyle name="Normal 10 2" xfId="14"/>
    <cellStyle name="Normal 10 2 2" xfId="36"/>
    <cellStyle name="Normal 17" xfId="52"/>
    <cellStyle name="Normal 2" xfId="3"/>
    <cellStyle name="Normal 2 2" xfId="4"/>
    <cellStyle name="Normal 2 2 2" xfId="51"/>
    <cellStyle name="Normal 2 3" xfId="26"/>
    <cellStyle name="Normal 2 3 2" xfId="30"/>
    <cellStyle name="Normal 2 3 3" xfId="44"/>
    <cellStyle name="Normal 2 4" xfId="48"/>
    <cellStyle name="Normal 3" xfId="5"/>
    <cellStyle name="Normal 3 2" xfId="53"/>
    <cellStyle name="Normal 3 3" xfId="49"/>
    <cellStyle name="Normal 4" xfId="11"/>
    <cellStyle name="Normal 4 2" xfId="16"/>
    <cellStyle name="Normal 4 2 2" xfId="38"/>
    <cellStyle name="Normal 4 3" xfId="34"/>
    <cellStyle name="Normal 5" xfId="18"/>
    <cellStyle name="Normal 5 2" xfId="29"/>
    <cellStyle name="Normal 5 3" xfId="24"/>
    <cellStyle name="Normal 5 3 2" xfId="42"/>
    <cellStyle name="Normal 6" xfId="1"/>
    <cellStyle name="Normal 6 2" xfId="19"/>
    <cellStyle name="Normal 6 2 2" xfId="40"/>
    <cellStyle name="Normal 6 3" xfId="32"/>
    <cellStyle name="Normal 7" xfId="23"/>
    <cellStyle name="Normal 7 2" xfId="41"/>
    <cellStyle name="Normal 8" xfId="50"/>
    <cellStyle name="Normal 9" xfId="46"/>
    <cellStyle name="Normal_PONUDE" xfId="6"/>
    <cellStyle name="Normal_PONUDE 2" xfId="13"/>
    <cellStyle name="Normal_Važeći Anđeli i Francici" xfId="7"/>
    <cellStyle name="Normalno 2" xfId="27"/>
    <cellStyle name="Obično 2" xfId="8"/>
    <cellStyle name="Obično 2 2" xfId="15"/>
    <cellStyle name="Obično 2 2 2" xfId="37"/>
    <cellStyle name="Obično 2 3" xfId="33"/>
    <cellStyle name="Obično_FAKTOR" xfId="9"/>
    <cellStyle name="Style 1" xfId="10"/>
    <cellStyle name="Zarez 2" xfId="28"/>
    <cellStyle name="Zarez_MEHANIZ" xfId="2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4686300</xdr:colOff>
      <xdr:row>274</xdr:row>
      <xdr:rowOff>204106</xdr:rowOff>
    </xdr:from>
    <xdr:to>
      <xdr:col>5</xdr:col>
      <xdr:colOff>563334</xdr:colOff>
      <xdr:row>279</xdr:row>
      <xdr:rowOff>244929</xdr:rowOff>
    </xdr:to>
    <xdr:pic>
      <xdr:nvPicPr>
        <xdr:cNvPr id="3" name="Picture 2"/>
        <xdr:cNvPicPr/>
      </xdr:nvPicPr>
      <xdr:blipFill>
        <a:blip xmlns:r="http://schemas.openxmlformats.org/officeDocument/2006/relationships" r:embed="rId1"/>
        <a:stretch>
          <a:fillRect/>
        </a:stretch>
      </xdr:blipFill>
      <xdr:spPr>
        <a:xfrm>
          <a:off x="5312229" y="181532892"/>
          <a:ext cx="2939141" cy="11974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319"/>
  <sheetViews>
    <sheetView tabSelected="1" view="pageBreakPreview" zoomScale="70" zoomScaleNormal="93" zoomScaleSheetLayoutView="70" workbookViewId="0">
      <selection activeCell="H35" sqref="H35"/>
    </sheetView>
  </sheetViews>
  <sheetFormatPr defaultRowHeight="15" x14ac:dyDescent="0.25"/>
  <cols>
    <col min="1" max="1" width="9.28515625" customWidth="1"/>
    <col min="2" max="2" width="71.5703125" customWidth="1"/>
    <col min="3" max="3" width="9.7109375" style="30" customWidth="1"/>
    <col min="4" max="4" width="9.7109375" customWidth="1"/>
    <col min="5" max="5" width="14.7109375" customWidth="1"/>
    <col min="6" max="6" width="11.7109375" customWidth="1"/>
    <col min="7" max="7" width="11.7109375" style="218" customWidth="1"/>
    <col min="8" max="8" width="39.28515625" customWidth="1"/>
  </cols>
  <sheetData>
    <row r="1" spans="1:8" ht="16.5" thickBot="1" x14ac:dyDescent="0.3">
      <c r="A1" s="5"/>
      <c r="B1" s="6"/>
      <c r="C1" s="32"/>
      <c r="D1" s="7"/>
      <c r="E1" s="7"/>
      <c r="F1" s="5"/>
      <c r="G1" s="35"/>
      <c r="H1" s="5"/>
    </row>
    <row r="2" spans="1:8" ht="31.5" customHeight="1" thickBot="1" x14ac:dyDescent="0.3">
      <c r="A2" s="273" t="s">
        <v>221</v>
      </c>
      <c r="B2" s="274"/>
      <c r="C2" s="274"/>
      <c r="D2" s="274"/>
      <c r="E2" s="274"/>
      <c r="F2" s="274"/>
      <c r="G2" s="275"/>
      <c r="H2" s="2"/>
    </row>
    <row r="3" spans="1:8" s="218" customFormat="1" ht="31.5" customHeight="1" thickBot="1" x14ac:dyDescent="0.3">
      <c r="A3" s="273" t="s">
        <v>220</v>
      </c>
      <c r="B3" s="274"/>
      <c r="C3" s="274"/>
      <c r="D3" s="274"/>
      <c r="E3" s="274"/>
      <c r="F3" s="274"/>
      <c r="G3" s="275"/>
      <c r="H3" s="3"/>
    </row>
    <row r="4" spans="1:8" ht="204.75" customHeight="1" thickBot="1" x14ac:dyDescent="0.3">
      <c r="A4" s="284" t="s">
        <v>218</v>
      </c>
      <c r="B4" s="285"/>
      <c r="C4" s="285"/>
      <c r="D4" s="285"/>
      <c r="E4" s="285"/>
      <c r="F4" s="285"/>
      <c r="G4" s="285"/>
      <c r="H4" s="3"/>
    </row>
    <row r="5" spans="1:8" ht="24.75" customHeight="1" thickBot="1" x14ac:dyDescent="0.3">
      <c r="A5" s="49" t="s">
        <v>0</v>
      </c>
      <c r="B5" s="278" t="s">
        <v>4</v>
      </c>
      <c r="C5" s="268" t="s">
        <v>1</v>
      </c>
      <c r="D5" s="280" t="s">
        <v>6</v>
      </c>
      <c r="E5" s="269" t="s">
        <v>2</v>
      </c>
      <c r="F5" s="282" t="s">
        <v>216</v>
      </c>
      <c r="G5" s="283"/>
      <c r="H5" s="4"/>
    </row>
    <row r="6" spans="1:8" ht="26.25" customHeight="1" thickBot="1" x14ac:dyDescent="0.3">
      <c r="A6" s="50" t="s">
        <v>3</v>
      </c>
      <c r="B6" s="279"/>
      <c r="C6" s="270" t="s">
        <v>5</v>
      </c>
      <c r="D6" s="281"/>
      <c r="E6" s="271" t="s">
        <v>215</v>
      </c>
      <c r="F6" s="271" t="s">
        <v>222</v>
      </c>
      <c r="G6" s="272" t="s">
        <v>223</v>
      </c>
    </row>
    <row r="7" spans="1:8" ht="52.5" customHeight="1" thickBot="1" x14ac:dyDescent="0.3">
      <c r="A7" s="259" t="s">
        <v>217</v>
      </c>
      <c r="B7" s="267" t="s">
        <v>219</v>
      </c>
      <c r="C7" s="259"/>
      <c r="D7" s="259"/>
      <c r="E7" s="259"/>
      <c r="F7" s="259"/>
      <c r="G7" s="254"/>
      <c r="H7" s="26"/>
    </row>
    <row r="8" spans="1:8" ht="13.5" customHeight="1" thickBot="1" x14ac:dyDescent="0.3">
      <c r="A8" s="29" t="s">
        <v>7</v>
      </c>
      <c r="B8" s="286" t="s">
        <v>8</v>
      </c>
      <c r="C8" s="287"/>
      <c r="D8" s="287"/>
      <c r="E8" s="287"/>
      <c r="F8" s="287"/>
      <c r="G8" s="288"/>
      <c r="H8" s="27"/>
    </row>
    <row r="9" spans="1:8" ht="15.75" x14ac:dyDescent="0.25">
      <c r="A9" s="11"/>
      <c r="B9" s="13"/>
      <c r="C9" s="31"/>
      <c r="D9" s="12"/>
      <c r="E9" s="12"/>
      <c r="F9" s="121"/>
      <c r="G9" s="121"/>
      <c r="H9" s="27"/>
    </row>
    <row r="10" spans="1:8" ht="169.5" customHeight="1" x14ac:dyDescent="0.25">
      <c r="A10" s="14" t="s">
        <v>9</v>
      </c>
      <c r="B10" s="15" t="s">
        <v>10</v>
      </c>
      <c r="C10" s="37"/>
      <c r="D10" s="37"/>
      <c r="E10" s="58"/>
      <c r="F10" s="24"/>
      <c r="G10" s="144"/>
    </row>
    <row r="11" spans="1:8" ht="19.5" customHeight="1" x14ac:dyDescent="0.25">
      <c r="A11" s="67"/>
      <c r="B11" s="15"/>
      <c r="C11" s="37" t="s">
        <v>11</v>
      </c>
      <c r="D11" s="37">
        <v>1</v>
      </c>
      <c r="E11" s="58"/>
      <c r="F11" s="38">
        <f>D11*E11</f>
        <v>0</v>
      </c>
      <c r="G11" s="255" t="s">
        <v>196</v>
      </c>
    </row>
    <row r="12" spans="1:8" x14ac:dyDescent="0.25">
      <c r="A12" s="16"/>
      <c r="B12" s="17"/>
      <c r="C12" s="38"/>
      <c r="D12" s="38"/>
      <c r="E12" s="39"/>
      <c r="F12" s="38"/>
      <c r="G12" s="38"/>
    </row>
    <row r="13" spans="1:8" ht="240" x14ac:dyDescent="0.25">
      <c r="A13" s="14" t="s">
        <v>12</v>
      </c>
      <c r="B13" s="19" t="s">
        <v>175</v>
      </c>
      <c r="C13" s="36"/>
      <c r="D13" s="8"/>
      <c r="E13" s="66"/>
      <c r="F13" s="38"/>
      <c r="G13" s="38"/>
    </row>
    <row r="14" spans="1:8" ht="30" x14ac:dyDescent="0.25">
      <c r="A14" s="9"/>
      <c r="B14" s="43" t="s">
        <v>176</v>
      </c>
      <c r="C14" s="38" t="s">
        <v>20</v>
      </c>
      <c r="D14" s="38">
        <v>300</v>
      </c>
      <c r="E14" s="39"/>
      <c r="F14" s="38">
        <f t="shared" ref="F14:F17" si="0">D14*E14</f>
        <v>0</v>
      </c>
      <c r="G14" s="257" t="s">
        <v>196</v>
      </c>
    </row>
    <row r="15" spans="1:8" s="92" customFormat="1" x14ac:dyDescent="0.25">
      <c r="A15" s="9"/>
      <c r="B15" s="43"/>
      <c r="C15" s="38"/>
      <c r="D15" s="38"/>
      <c r="E15" s="39"/>
      <c r="F15" s="38"/>
      <c r="G15" s="38"/>
    </row>
    <row r="16" spans="1:8" ht="125.25" customHeight="1" x14ac:dyDescent="0.25">
      <c r="A16" s="14" t="s">
        <v>199</v>
      </c>
      <c r="B16" s="19" t="s">
        <v>69</v>
      </c>
      <c r="C16" s="36"/>
      <c r="D16" s="8"/>
      <c r="E16" s="66"/>
      <c r="F16" s="38"/>
      <c r="G16" s="38"/>
    </row>
    <row r="17" spans="1:7" ht="15.75" x14ac:dyDescent="0.25">
      <c r="A17" s="9"/>
      <c r="B17" s="43" t="s">
        <v>174</v>
      </c>
      <c r="C17" s="40" t="s">
        <v>13</v>
      </c>
      <c r="D17" s="20">
        <v>90</v>
      </c>
      <c r="E17" s="57"/>
      <c r="F17" s="38">
        <f t="shared" si="0"/>
        <v>0</v>
      </c>
      <c r="G17" s="257" t="s">
        <v>196</v>
      </c>
    </row>
    <row r="18" spans="1:7" s="218" customFormat="1" ht="15.75" x14ac:dyDescent="0.25">
      <c r="A18" s="9"/>
      <c r="B18" s="43"/>
      <c r="C18" s="40"/>
      <c r="D18" s="20"/>
      <c r="E18" s="57"/>
      <c r="F18" s="38"/>
      <c r="G18" s="257"/>
    </row>
    <row r="19" spans="1:7" s="218" customFormat="1" ht="150" x14ac:dyDescent="0.25">
      <c r="A19" s="14" t="s">
        <v>14</v>
      </c>
      <c r="B19" s="15" t="s">
        <v>198</v>
      </c>
      <c r="C19" s="40"/>
      <c r="D19" s="20"/>
      <c r="E19" s="57"/>
      <c r="F19" s="38"/>
      <c r="G19" s="257"/>
    </row>
    <row r="20" spans="1:7" s="218" customFormat="1" ht="15.75" x14ac:dyDescent="0.25">
      <c r="A20" s="9"/>
      <c r="B20" s="15"/>
      <c r="C20" s="40" t="s">
        <v>55</v>
      </c>
      <c r="D20" s="20">
        <v>1</v>
      </c>
      <c r="E20" s="57"/>
      <c r="F20" s="38">
        <f t="shared" ref="F20" si="1">D20*E20</f>
        <v>0</v>
      </c>
      <c r="G20" s="257" t="s">
        <v>196</v>
      </c>
    </row>
    <row r="21" spans="1:7" ht="15.75" x14ac:dyDescent="0.25">
      <c r="A21" s="9"/>
      <c r="B21" s="10"/>
      <c r="C21" s="40"/>
      <c r="D21" s="20"/>
      <c r="E21" s="70"/>
      <c r="F21" s="38"/>
      <c r="G21" s="38"/>
    </row>
    <row r="22" spans="1:7" ht="123.75" customHeight="1" x14ac:dyDescent="0.25">
      <c r="A22" s="256" t="s">
        <v>15</v>
      </c>
      <c r="B22" s="18" t="s">
        <v>195</v>
      </c>
      <c r="C22" s="40"/>
      <c r="D22" s="20"/>
      <c r="E22" s="65"/>
      <c r="F22" s="38"/>
      <c r="G22" s="38"/>
    </row>
    <row r="23" spans="1:7" ht="15.75" x14ac:dyDescent="0.25">
      <c r="A23" s="21"/>
      <c r="B23" s="17"/>
      <c r="C23" s="40" t="s">
        <v>55</v>
      </c>
      <c r="D23" s="20">
        <v>1</v>
      </c>
      <c r="E23" s="65"/>
      <c r="F23" s="38" t="s">
        <v>196</v>
      </c>
      <c r="G23" s="38">
        <f>D23*E23</f>
        <v>0</v>
      </c>
    </row>
    <row r="24" spans="1:7" s="92" customFormat="1" ht="15.75" x14ac:dyDescent="0.25">
      <c r="A24" s="21"/>
      <c r="B24" s="17"/>
      <c r="C24" s="40"/>
      <c r="D24" s="20"/>
      <c r="E24" s="65"/>
      <c r="F24" s="38"/>
      <c r="G24" s="38"/>
    </row>
    <row r="25" spans="1:7" s="92" customFormat="1" ht="168.75" customHeight="1" x14ac:dyDescent="0.25">
      <c r="A25" s="67" t="s">
        <v>56</v>
      </c>
      <c r="B25" s="99" t="s">
        <v>70</v>
      </c>
      <c r="C25" s="100"/>
      <c r="D25" s="37"/>
      <c r="E25" s="68"/>
      <c r="F25" s="260"/>
      <c r="G25" s="260"/>
    </row>
    <row r="26" spans="1:7" s="92" customFormat="1" x14ac:dyDescent="0.25">
      <c r="A26" s="69"/>
      <c r="B26" s="101"/>
      <c r="C26" s="102" t="s">
        <v>55</v>
      </c>
      <c r="D26" s="102">
        <v>1</v>
      </c>
      <c r="E26" s="103"/>
      <c r="F26" s="102">
        <f>D26*E26</f>
        <v>0</v>
      </c>
      <c r="G26" s="38" t="s">
        <v>196</v>
      </c>
    </row>
    <row r="27" spans="1:7" s="218" customFormat="1" x14ac:dyDescent="0.25">
      <c r="A27" s="141"/>
      <c r="B27" s="101"/>
      <c r="C27" s="102"/>
      <c r="D27" s="102"/>
      <c r="E27" s="103"/>
      <c r="F27" s="102"/>
      <c r="G27" s="102"/>
    </row>
    <row r="28" spans="1:7" s="218" customFormat="1" ht="60" x14ac:dyDescent="0.25">
      <c r="A28" s="219" t="s">
        <v>57</v>
      </c>
      <c r="B28" s="230" t="s">
        <v>214</v>
      </c>
      <c r="C28" s="102"/>
      <c r="D28" s="102"/>
      <c r="E28" s="103"/>
      <c r="F28" s="102"/>
      <c r="G28" s="102"/>
    </row>
    <row r="29" spans="1:7" ht="15.75" x14ac:dyDescent="0.25">
      <c r="A29" s="16"/>
      <c r="B29" s="17"/>
      <c r="C29" s="41" t="s">
        <v>55</v>
      </c>
      <c r="D29" s="22">
        <v>1</v>
      </c>
      <c r="E29" s="58"/>
      <c r="F29" s="38" t="s">
        <v>196</v>
      </c>
      <c r="G29" s="38">
        <f>D29*E29</f>
        <v>0</v>
      </c>
    </row>
    <row r="30" spans="1:7" s="218" customFormat="1" ht="16.5" thickBot="1" x14ac:dyDescent="0.3">
      <c r="A30" s="141"/>
      <c r="B30" s="17"/>
      <c r="C30" s="41"/>
      <c r="D30" s="41"/>
      <c r="E30" s="58"/>
      <c r="F30" s="144"/>
      <c r="G30" s="144"/>
    </row>
    <row r="31" spans="1:7" ht="16.5" thickBot="1" x14ac:dyDescent="0.3">
      <c r="A31" s="28" t="s">
        <v>7</v>
      </c>
      <c r="B31" s="25" t="s">
        <v>8</v>
      </c>
      <c r="C31" s="44" t="s">
        <v>19</v>
      </c>
      <c r="D31" s="23"/>
      <c r="E31" s="62"/>
      <c r="F31" s="266">
        <f>SUM(F10:F29)</f>
        <v>0</v>
      </c>
      <c r="G31" s="266">
        <f>SUM(G10:G29)</f>
        <v>0</v>
      </c>
    </row>
    <row r="32" spans="1:7" ht="16.5" thickBot="1" x14ac:dyDescent="0.3">
      <c r="A32" s="16"/>
      <c r="B32" s="17"/>
      <c r="C32" s="38"/>
      <c r="D32" s="47"/>
      <c r="E32" s="39"/>
      <c r="F32" s="1"/>
      <c r="G32" s="1"/>
    </row>
    <row r="33" spans="1:8" ht="36" customHeight="1" thickBot="1" x14ac:dyDescent="0.3">
      <c r="A33" s="46" t="s">
        <v>18</v>
      </c>
      <c r="B33" s="286" t="s">
        <v>78</v>
      </c>
      <c r="C33" s="287"/>
      <c r="D33" s="287"/>
      <c r="E33" s="287"/>
      <c r="F33" s="287"/>
      <c r="G33" s="288"/>
      <c r="H33" s="35"/>
    </row>
    <row r="34" spans="1:8" ht="15.75" x14ac:dyDescent="0.25">
      <c r="B34" s="33"/>
      <c r="C34" s="34"/>
      <c r="D34" s="106"/>
      <c r="E34" s="107"/>
      <c r="F34" s="109"/>
      <c r="G34" s="225"/>
      <c r="H34" s="33"/>
    </row>
    <row r="35" spans="1:8" s="92" customFormat="1" ht="126.75" customHeight="1" x14ac:dyDescent="0.25">
      <c r="A35" s="219" t="s">
        <v>24</v>
      </c>
      <c r="B35" s="190" t="s">
        <v>133</v>
      </c>
      <c r="C35" s="95"/>
      <c r="D35" s="106"/>
      <c r="E35" s="107"/>
      <c r="F35" s="224"/>
      <c r="G35" s="224"/>
      <c r="H35" s="94"/>
    </row>
    <row r="36" spans="1:8" s="92" customFormat="1" ht="30" customHeight="1" x14ac:dyDescent="0.25">
      <c r="A36" s="215"/>
      <c r="B36" s="242" t="s">
        <v>74</v>
      </c>
      <c r="C36" s="95"/>
      <c r="D36" s="110"/>
      <c r="E36" s="109"/>
      <c r="F36" s="224"/>
      <c r="G36" s="224"/>
    </row>
    <row r="37" spans="1:8" s="218" customFormat="1" ht="30" customHeight="1" x14ac:dyDescent="0.25">
      <c r="A37" s="215"/>
      <c r="B37" s="242" t="s">
        <v>76</v>
      </c>
      <c r="C37" s="221"/>
      <c r="D37" s="226"/>
      <c r="E37" s="225"/>
      <c r="F37" s="224"/>
      <c r="G37" s="224"/>
    </row>
    <row r="38" spans="1:8" s="218" customFormat="1" ht="30" customHeight="1" x14ac:dyDescent="0.25">
      <c r="A38" s="215"/>
      <c r="B38" s="242" t="s">
        <v>73</v>
      </c>
      <c r="C38" s="221"/>
      <c r="D38" s="226"/>
      <c r="E38" s="225"/>
      <c r="F38" s="224"/>
      <c r="G38" s="224"/>
      <c r="H38" s="94"/>
    </row>
    <row r="39" spans="1:8" s="218" customFormat="1" ht="30" customHeight="1" x14ac:dyDescent="0.25">
      <c r="A39" s="215"/>
      <c r="B39" s="242" t="s">
        <v>79</v>
      </c>
      <c r="C39" s="221"/>
      <c r="D39" s="226"/>
      <c r="E39" s="225"/>
      <c r="F39" s="224"/>
      <c r="G39" s="224"/>
      <c r="H39" s="220"/>
    </row>
    <row r="40" spans="1:8" s="92" customFormat="1" ht="30.75" x14ac:dyDescent="0.25">
      <c r="A40" s="215"/>
      <c r="B40" s="242" t="s">
        <v>75</v>
      </c>
      <c r="C40" s="95"/>
      <c r="D40" s="110"/>
      <c r="E40" s="109"/>
      <c r="F40" s="224"/>
      <c r="G40" s="224"/>
      <c r="H40" s="235"/>
    </row>
    <row r="41" spans="1:8" s="218" customFormat="1" ht="32.25" customHeight="1" x14ac:dyDescent="0.25">
      <c r="A41" s="215"/>
      <c r="B41" s="242" t="s">
        <v>80</v>
      </c>
      <c r="C41" s="221" t="s">
        <v>20</v>
      </c>
      <c r="D41" s="226">
        <v>510</v>
      </c>
      <c r="E41" s="225"/>
      <c r="F41" s="224">
        <f>D41*E41</f>
        <v>0</v>
      </c>
      <c r="G41" s="257" t="s">
        <v>196</v>
      </c>
      <c r="H41" s="235"/>
    </row>
    <row r="42" spans="1:8" s="92" customFormat="1" ht="15.75" x14ac:dyDescent="0.25">
      <c r="A42" s="215"/>
      <c r="B42" s="247"/>
      <c r="C42" s="34"/>
      <c r="D42" s="108"/>
      <c r="E42" s="107"/>
      <c r="F42" s="224"/>
      <c r="G42" s="224"/>
      <c r="H42" s="93"/>
    </row>
    <row r="43" spans="1:8" ht="153.75" customHeight="1" x14ac:dyDescent="0.25">
      <c r="A43" s="241" t="s">
        <v>25</v>
      </c>
      <c r="B43" s="248" t="s">
        <v>153</v>
      </c>
      <c r="C43" s="34"/>
      <c r="D43" s="108"/>
      <c r="E43" s="107"/>
      <c r="F43" s="224"/>
      <c r="G43" s="224"/>
      <c r="H43" s="33"/>
    </row>
    <row r="44" spans="1:8" ht="32.25" customHeight="1" x14ac:dyDescent="0.25">
      <c r="A44" s="241"/>
      <c r="B44" s="242" t="s">
        <v>136</v>
      </c>
      <c r="C44" s="95"/>
      <c r="D44" s="110"/>
      <c r="E44" s="109"/>
      <c r="F44" s="224"/>
      <c r="G44" s="224"/>
      <c r="H44" s="236"/>
    </row>
    <row r="45" spans="1:8" s="218" customFormat="1" ht="32.25" customHeight="1" x14ac:dyDescent="0.25">
      <c r="A45" s="241"/>
      <c r="B45" s="242" t="s">
        <v>137</v>
      </c>
      <c r="C45" s="221"/>
      <c r="D45" s="226"/>
      <c r="E45" s="225"/>
      <c r="F45" s="224"/>
      <c r="G45" s="224"/>
      <c r="H45" s="236"/>
    </row>
    <row r="46" spans="1:8" s="218" customFormat="1" ht="32.25" customHeight="1" x14ac:dyDescent="0.25">
      <c r="A46" s="241"/>
      <c r="B46" s="242" t="s">
        <v>138</v>
      </c>
      <c r="C46" s="221"/>
      <c r="D46" s="226"/>
      <c r="E46" s="225"/>
      <c r="F46" s="224"/>
      <c r="G46" s="224"/>
      <c r="H46" s="235"/>
    </row>
    <row r="47" spans="1:8" s="218" customFormat="1" ht="30.75" x14ac:dyDescent="0.25">
      <c r="A47" s="241"/>
      <c r="B47" s="242" t="s">
        <v>145</v>
      </c>
      <c r="C47" s="221"/>
      <c r="D47" s="226"/>
      <c r="E47" s="225"/>
      <c r="F47" s="224"/>
      <c r="G47" s="224"/>
      <c r="H47" s="235"/>
    </row>
    <row r="48" spans="1:8" s="218" customFormat="1" ht="30.75" x14ac:dyDescent="0.25">
      <c r="A48" s="215"/>
      <c r="B48" s="242" t="s">
        <v>139</v>
      </c>
      <c r="F48" s="224"/>
      <c r="G48" s="224"/>
      <c r="H48" s="235"/>
    </row>
    <row r="49" spans="1:8" s="218" customFormat="1" ht="15.75" x14ac:dyDescent="0.25">
      <c r="A49" s="197"/>
      <c r="B49" s="247" t="s">
        <v>146</v>
      </c>
      <c r="C49" s="201" t="s">
        <v>21</v>
      </c>
      <c r="D49" s="105">
        <v>3.1</v>
      </c>
      <c r="E49" s="223"/>
      <c r="F49" s="224">
        <f t="shared" ref="F49" si="2">D49*E49</f>
        <v>0</v>
      </c>
      <c r="G49" s="257" t="s">
        <v>196</v>
      </c>
      <c r="H49" s="236"/>
    </row>
    <row r="50" spans="1:8" s="92" customFormat="1" ht="15.75" x14ac:dyDescent="0.25">
      <c r="A50" s="215"/>
      <c r="B50" s="247"/>
      <c r="C50" s="34"/>
      <c r="D50" s="108"/>
      <c r="E50" s="107"/>
      <c r="F50" s="224"/>
      <c r="G50" s="224"/>
    </row>
    <row r="51" spans="1:8" ht="138.75" customHeight="1" x14ac:dyDescent="0.25">
      <c r="A51" s="241" t="s">
        <v>26</v>
      </c>
      <c r="B51" s="248" t="s">
        <v>154</v>
      </c>
      <c r="C51" s="34"/>
      <c r="D51" s="108"/>
      <c r="E51" s="107"/>
      <c r="F51" s="224"/>
      <c r="G51" s="224"/>
      <c r="H51" s="33"/>
    </row>
    <row r="52" spans="1:8" s="92" customFormat="1" ht="32.25" customHeight="1" x14ac:dyDescent="0.25">
      <c r="A52" s="241"/>
      <c r="B52" s="242" t="s">
        <v>82</v>
      </c>
      <c r="C52" s="95"/>
      <c r="D52" s="110"/>
      <c r="E52" s="109"/>
      <c r="F52" s="224"/>
      <c r="G52" s="224"/>
      <c r="H52" s="236"/>
    </row>
    <row r="53" spans="1:8" s="218" customFormat="1" ht="32.25" customHeight="1" x14ac:dyDescent="0.25">
      <c r="A53" s="241"/>
      <c r="B53" s="242" t="s">
        <v>141</v>
      </c>
      <c r="C53" s="221"/>
      <c r="D53" s="226"/>
      <c r="E53" s="225"/>
      <c r="F53" s="224"/>
      <c r="G53" s="224"/>
      <c r="H53" s="236"/>
    </row>
    <row r="54" spans="1:8" s="218" customFormat="1" ht="32.25" customHeight="1" x14ac:dyDescent="0.25">
      <c r="A54" s="241"/>
      <c r="B54" s="242" t="s">
        <v>142</v>
      </c>
      <c r="C54" s="221"/>
      <c r="D54" s="226"/>
      <c r="E54" s="225"/>
      <c r="F54" s="224"/>
      <c r="G54" s="224"/>
      <c r="H54" s="235"/>
    </row>
    <row r="55" spans="1:8" s="218" customFormat="1" ht="32.25" customHeight="1" x14ac:dyDescent="0.25">
      <c r="A55" s="241"/>
      <c r="B55" s="242" t="s">
        <v>143</v>
      </c>
      <c r="C55" s="221"/>
      <c r="D55" s="226"/>
      <c r="E55" s="225"/>
      <c r="F55" s="224"/>
      <c r="G55" s="224"/>
      <c r="H55" s="235"/>
    </row>
    <row r="56" spans="1:8" s="218" customFormat="1" ht="32.25" customHeight="1" x14ac:dyDescent="0.25">
      <c r="A56" s="241"/>
      <c r="B56" s="242" t="s">
        <v>140</v>
      </c>
      <c r="C56" s="221"/>
      <c r="D56" s="226"/>
      <c r="E56" s="225"/>
      <c r="F56" s="224"/>
      <c r="G56" s="224"/>
      <c r="H56" s="235"/>
    </row>
    <row r="57" spans="1:8" s="218" customFormat="1" ht="15.75" x14ac:dyDescent="0.25">
      <c r="A57" s="197"/>
      <c r="B57" s="247" t="s">
        <v>144</v>
      </c>
      <c r="C57" s="201" t="s">
        <v>21</v>
      </c>
      <c r="D57" s="105">
        <v>13.5</v>
      </c>
      <c r="E57" s="223"/>
      <c r="F57" s="224">
        <f>D57*E57</f>
        <v>0</v>
      </c>
      <c r="G57" s="257" t="s">
        <v>196</v>
      </c>
      <c r="H57" s="236"/>
    </row>
    <row r="58" spans="1:8" s="218" customFormat="1" ht="15.75" x14ac:dyDescent="0.25">
      <c r="A58" s="197"/>
      <c r="B58" s="247"/>
      <c r="C58" s="201"/>
      <c r="D58" s="105"/>
      <c r="E58" s="223"/>
      <c r="F58" s="224"/>
      <c r="G58" s="224"/>
      <c r="H58" s="236"/>
    </row>
    <row r="59" spans="1:8" s="218" customFormat="1" ht="138" x14ac:dyDescent="0.25">
      <c r="A59" s="241" t="s">
        <v>28</v>
      </c>
      <c r="B59" s="248" t="s">
        <v>157</v>
      </c>
      <c r="C59" s="201"/>
      <c r="D59" s="105"/>
      <c r="E59" s="223"/>
      <c r="F59" s="224"/>
      <c r="G59" s="224"/>
      <c r="H59" s="236"/>
    </row>
    <row r="60" spans="1:8" s="218" customFormat="1" ht="15.75" x14ac:dyDescent="0.25">
      <c r="A60" s="197"/>
      <c r="B60" s="242"/>
      <c r="C60" s="201" t="s">
        <v>21</v>
      </c>
      <c r="D60" s="105">
        <v>0.5</v>
      </c>
      <c r="E60" s="223"/>
      <c r="F60" s="224">
        <f>D60*E60</f>
        <v>0</v>
      </c>
      <c r="G60" s="257" t="s">
        <v>196</v>
      </c>
      <c r="H60" s="236"/>
    </row>
    <row r="61" spans="1:8" s="218" customFormat="1" ht="18" customHeight="1" x14ac:dyDescent="0.25">
      <c r="B61" s="247"/>
      <c r="C61" s="221"/>
      <c r="D61" s="224"/>
      <c r="E61" s="223"/>
      <c r="F61" s="224"/>
      <c r="G61" s="224"/>
      <c r="H61" s="193"/>
    </row>
    <row r="62" spans="1:8" s="218" customFormat="1" ht="241.5" x14ac:dyDescent="0.25">
      <c r="A62" s="241" t="s">
        <v>29</v>
      </c>
      <c r="B62" s="190" t="s">
        <v>131</v>
      </c>
      <c r="C62" s="201"/>
      <c r="D62" s="105"/>
      <c r="E62" s="225"/>
      <c r="F62" s="224"/>
      <c r="G62" s="224"/>
      <c r="H62" s="235"/>
    </row>
    <row r="63" spans="1:8" s="218" customFormat="1" ht="15.75" x14ac:dyDescent="0.25">
      <c r="A63" s="197"/>
      <c r="B63" s="190"/>
      <c r="C63" s="40" t="s">
        <v>13</v>
      </c>
      <c r="D63" s="20">
        <v>30</v>
      </c>
      <c r="E63" s="65"/>
      <c r="F63" s="38">
        <f>D63*E63</f>
        <v>0</v>
      </c>
      <c r="G63" s="257" t="s">
        <v>196</v>
      </c>
      <c r="H63" s="235"/>
    </row>
    <row r="64" spans="1:8" s="92" customFormat="1" ht="15.75" x14ac:dyDescent="0.25">
      <c r="A64" s="63"/>
      <c r="B64" s="247"/>
      <c r="C64" s="71"/>
      <c r="D64" s="105"/>
      <c r="E64" s="107"/>
      <c r="F64" s="224"/>
      <c r="G64" s="224"/>
    </row>
    <row r="65" spans="1:8" s="92" customFormat="1" ht="166.5" x14ac:dyDescent="0.25">
      <c r="A65" s="67" t="s">
        <v>30</v>
      </c>
      <c r="B65" s="190" t="s">
        <v>134</v>
      </c>
      <c r="C65" s="34"/>
      <c r="D65" s="108"/>
      <c r="E65" s="107"/>
      <c r="F65" s="224"/>
      <c r="G65" s="224"/>
    </row>
    <row r="66" spans="1:8" s="92" customFormat="1" ht="15.75" x14ac:dyDescent="0.25">
      <c r="A66" s="67"/>
      <c r="B66" s="249"/>
      <c r="C66" s="97" t="s">
        <v>44</v>
      </c>
      <c r="D66" s="105">
        <v>400</v>
      </c>
      <c r="E66" s="223"/>
      <c r="F66" s="224">
        <f t="shared" ref="F66" si="3">D66*E66</f>
        <v>0</v>
      </c>
      <c r="G66" s="257" t="s">
        <v>196</v>
      </c>
      <c r="H66" s="93"/>
    </row>
    <row r="67" spans="1:8" ht="18" customHeight="1" x14ac:dyDescent="0.25">
      <c r="A67" s="92"/>
      <c r="B67" s="247"/>
      <c r="C67" s="95"/>
      <c r="D67" s="108"/>
      <c r="E67" s="107"/>
      <c r="F67" s="224"/>
      <c r="G67" s="224"/>
      <c r="H67" s="61"/>
    </row>
    <row r="68" spans="1:8" ht="192.75" customHeight="1" x14ac:dyDescent="0.25">
      <c r="A68" s="96" t="s">
        <v>47</v>
      </c>
      <c r="B68" s="248" t="s">
        <v>135</v>
      </c>
      <c r="C68" s="95"/>
      <c r="D68" s="108"/>
      <c r="E68" s="107"/>
      <c r="F68" s="224"/>
      <c r="G68" s="224"/>
      <c r="H68" s="54"/>
    </row>
    <row r="69" spans="1:8" s="218" customFormat="1" ht="30.75" x14ac:dyDescent="0.25">
      <c r="A69" s="222"/>
      <c r="B69" s="242" t="s">
        <v>147</v>
      </c>
      <c r="C69" s="221"/>
      <c r="D69" s="224"/>
      <c r="E69" s="223"/>
      <c r="F69" s="224"/>
      <c r="G69" s="224"/>
      <c r="H69" s="236"/>
    </row>
    <row r="70" spans="1:8" s="218" customFormat="1" ht="30.75" x14ac:dyDescent="0.25">
      <c r="A70" s="222"/>
      <c r="B70" s="242" t="s">
        <v>150</v>
      </c>
      <c r="C70" s="221"/>
      <c r="D70" s="224"/>
      <c r="E70" s="223"/>
      <c r="F70" s="224"/>
      <c r="G70" s="224"/>
      <c r="H70" s="236"/>
    </row>
    <row r="71" spans="1:8" s="218" customFormat="1" ht="30.75" x14ac:dyDescent="0.25">
      <c r="A71" s="222"/>
      <c r="B71" s="242" t="s">
        <v>149</v>
      </c>
      <c r="C71" s="221"/>
      <c r="D71" s="224"/>
      <c r="E71" s="223"/>
      <c r="F71" s="224"/>
      <c r="G71" s="224"/>
      <c r="H71" s="235"/>
    </row>
    <row r="72" spans="1:8" s="218" customFormat="1" ht="30.75" x14ac:dyDescent="0.25">
      <c r="A72" s="222"/>
      <c r="B72" s="242" t="s">
        <v>148</v>
      </c>
      <c r="C72" s="221"/>
      <c r="D72" s="224"/>
      <c r="E72" s="223"/>
      <c r="F72" s="224"/>
      <c r="G72" s="224"/>
      <c r="H72" s="235"/>
    </row>
    <row r="73" spans="1:8" s="218" customFormat="1" ht="30.75" x14ac:dyDescent="0.25">
      <c r="A73" s="222"/>
      <c r="B73" s="242" t="s">
        <v>151</v>
      </c>
      <c r="C73" s="221"/>
      <c r="D73" s="224"/>
      <c r="E73" s="223"/>
      <c r="F73" s="224"/>
      <c r="G73" s="224"/>
      <c r="H73" s="235"/>
    </row>
    <row r="74" spans="1:8" s="218" customFormat="1" ht="15.75" x14ac:dyDescent="0.25">
      <c r="A74" s="222"/>
      <c r="B74" s="242" t="s">
        <v>152</v>
      </c>
      <c r="C74" s="97" t="s">
        <v>20</v>
      </c>
      <c r="D74" s="105">
        <v>320</v>
      </c>
      <c r="E74" s="111"/>
      <c r="F74" s="224">
        <f t="shared" ref="F74" si="4">D74*E74</f>
        <v>0</v>
      </c>
      <c r="G74" s="257" t="s">
        <v>196</v>
      </c>
      <c r="H74" s="193"/>
    </row>
    <row r="75" spans="1:8" s="218" customFormat="1" ht="15.75" x14ac:dyDescent="0.25">
      <c r="A75" s="222"/>
      <c r="B75" s="242"/>
      <c r="C75" s="221"/>
      <c r="D75" s="224"/>
      <c r="E75" s="223"/>
      <c r="F75" s="224"/>
      <c r="G75" s="224"/>
      <c r="H75" s="193"/>
    </row>
    <row r="76" spans="1:8" s="218" customFormat="1" ht="227.25" x14ac:dyDescent="0.25">
      <c r="A76" s="222" t="s">
        <v>43</v>
      </c>
      <c r="B76" s="248" t="s">
        <v>160</v>
      </c>
      <c r="C76" s="221"/>
      <c r="D76" s="224"/>
      <c r="E76" s="223"/>
      <c r="F76" s="224"/>
      <c r="G76" s="224"/>
      <c r="H76" s="193"/>
    </row>
    <row r="77" spans="1:8" s="218" customFormat="1" ht="30.75" x14ac:dyDescent="0.25">
      <c r="A77" s="222"/>
      <c r="B77" s="242" t="s">
        <v>136</v>
      </c>
      <c r="C77" s="221"/>
      <c r="D77" s="224"/>
      <c r="E77" s="223"/>
      <c r="F77" s="224"/>
      <c r="G77" s="224"/>
      <c r="H77" s="236"/>
    </row>
    <row r="78" spans="1:8" s="218" customFormat="1" ht="30.75" x14ac:dyDescent="0.25">
      <c r="A78" s="222"/>
      <c r="B78" s="242" t="s">
        <v>137</v>
      </c>
      <c r="C78" s="221"/>
      <c r="D78" s="224"/>
      <c r="E78" s="223"/>
      <c r="F78" s="224"/>
      <c r="G78" s="224"/>
      <c r="H78" s="236"/>
    </row>
    <row r="79" spans="1:8" s="218" customFormat="1" ht="30.75" x14ac:dyDescent="0.25">
      <c r="A79" s="222"/>
      <c r="B79" s="242" t="s">
        <v>138</v>
      </c>
      <c r="C79" s="221"/>
      <c r="D79" s="224"/>
      <c r="E79" s="223"/>
      <c r="F79" s="224"/>
      <c r="G79" s="224"/>
      <c r="H79" s="235"/>
    </row>
    <row r="80" spans="1:8" s="218" customFormat="1" ht="30.75" x14ac:dyDescent="0.25">
      <c r="A80" s="222"/>
      <c r="B80" s="242" t="s">
        <v>145</v>
      </c>
      <c r="C80" s="221"/>
      <c r="D80" s="224"/>
      <c r="E80" s="223"/>
      <c r="F80" s="224"/>
      <c r="G80" s="224"/>
      <c r="H80" s="235"/>
    </row>
    <row r="81" spans="1:8" s="218" customFormat="1" ht="30.75" x14ac:dyDescent="0.25">
      <c r="A81" s="222"/>
      <c r="B81" s="242" t="s">
        <v>139</v>
      </c>
      <c r="C81" s="221"/>
      <c r="D81" s="224"/>
      <c r="E81" s="223"/>
      <c r="F81" s="224"/>
      <c r="G81" s="224"/>
      <c r="H81" s="235"/>
    </row>
    <row r="82" spans="1:8" s="218" customFormat="1" ht="30.75" x14ac:dyDescent="0.25">
      <c r="A82" s="222"/>
      <c r="B82" s="242" t="s">
        <v>82</v>
      </c>
      <c r="C82" s="221"/>
      <c r="D82" s="224"/>
      <c r="E82" s="223"/>
      <c r="F82" s="224"/>
      <c r="G82" s="224"/>
      <c r="H82" s="236"/>
    </row>
    <row r="83" spans="1:8" s="218" customFormat="1" ht="30.75" x14ac:dyDescent="0.25">
      <c r="A83" s="222"/>
      <c r="B83" s="242" t="s">
        <v>141</v>
      </c>
      <c r="C83" s="221"/>
      <c r="D83" s="224"/>
      <c r="E83" s="223"/>
      <c r="F83" s="224"/>
      <c r="G83" s="224"/>
      <c r="H83" s="236"/>
    </row>
    <row r="84" spans="1:8" s="92" customFormat="1" ht="34.5" customHeight="1" x14ac:dyDescent="0.25">
      <c r="B84" s="242" t="s">
        <v>142</v>
      </c>
      <c r="C84" s="95"/>
      <c r="D84" s="110"/>
      <c r="E84" s="109"/>
      <c r="F84" s="224"/>
      <c r="G84" s="224"/>
      <c r="H84" s="235"/>
    </row>
    <row r="85" spans="1:8" s="98" customFormat="1" ht="30.75" x14ac:dyDescent="0.25">
      <c r="A85" s="92"/>
      <c r="B85" s="242" t="s">
        <v>143</v>
      </c>
      <c r="C85" s="95"/>
      <c r="D85" s="110"/>
      <c r="E85" s="109"/>
      <c r="F85" s="224"/>
      <c r="G85" s="224"/>
      <c r="H85" s="235"/>
    </row>
    <row r="86" spans="1:8" s="92" customFormat="1" ht="30.75" x14ac:dyDescent="0.25">
      <c r="B86" s="242" t="s">
        <v>140</v>
      </c>
      <c r="C86" s="95"/>
      <c r="D86" s="108"/>
      <c r="E86" s="107"/>
      <c r="F86" s="224"/>
      <c r="G86" s="224"/>
      <c r="H86" s="235"/>
    </row>
    <row r="87" spans="1:8" s="218" customFormat="1" ht="15.75" x14ac:dyDescent="0.25">
      <c r="B87" s="242" t="s">
        <v>158</v>
      </c>
      <c r="C87" s="221"/>
      <c r="D87" s="224"/>
      <c r="E87" s="223"/>
      <c r="F87" s="224"/>
      <c r="G87" s="224"/>
      <c r="H87" s="235"/>
    </row>
    <row r="88" spans="1:8" s="218" customFormat="1" ht="15.75" x14ac:dyDescent="0.25">
      <c r="B88" s="250" t="s">
        <v>159</v>
      </c>
      <c r="C88" s="201" t="s">
        <v>21</v>
      </c>
      <c r="D88" s="105">
        <v>17</v>
      </c>
      <c r="E88" s="223"/>
      <c r="F88" s="224">
        <f>D88*E88</f>
        <v>0</v>
      </c>
      <c r="G88" s="257" t="s">
        <v>196</v>
      </c>
      <c r="H88" s="235"/>
    </row>
    <row r="89" spans="1:8" s="218" customFormat="1" ht="15.75" x14ac:dyDescent="0.25">
      <c r="B89" s="242"/>
      <c r="C89" s="221"/>
      <c r="D89" s="224"/>
      <c r="E89" s="223"/>
      <c r="F89" s="224"/>
      <c r="G89" s="224"/>
      <c r="H89" s="220"/>
    </row>
    <row r="90" spans="1:8" ht="91.5" x14ac:dyDescent="0.25">
      <c r="A90" s="67" t="s">
        <v>45</v>
      </c>
      <c r="B90" s="251" t="s">
        <v>172</v>
      </c>
      <c r="C90" s="95"/>
      <c r="D90" s="106"/>
      <c r="E90" s="107"/>
      <c r="F90" s="224"/>
      <c r="G90" s="224"/>
      <c r="H90" s="35"/>
    </row>
    <row r="91" spans="1:8" s="92" customFormat="1" ht="30" customHeight="1" x14ac:dyDescent="0.25">
      <c r="B91" s="242" t="s">
        <v>74</v>
      </c>
      <c r="C91" s="95"/>
      <c r="D91" s="110"/>
      <c r="E91" s="109"/>
      <c r="F91" s="224"/>
      <c r="G91" s="224"/>
      <c r="H91" s="94"/>
    </row>
    <row r="92" spans="1:8" s="218" customFormat="1" ht="30" customHeight="1" x14ac:dyDescent="0.25">
      <c r="B92" s="242" t="s">
        <v>76</v>
      </c>
      <c r="C92" s="221"/>
      <c r="D92" s="226"/>
      <c r="E92" s="225"/>
      <c r="F92" s="224"/>
      <c r="G92" s="224"/>
      <c r="H92" s="220"/>
    </row>
    <row r="93" spans="1:8" s="218" customFormat="1" ht="30" customHeight="1" x14ac:dyDescent="0.25">
      <c r="B93" s="242" t="s">
        <v>73</v>
      </c>
      <c r="C93" s="221"/>
      <c r="D93" s="226"/>
      <c r="E93" s="225"/>
      <c r="F93" s="224"/>
      <c r="G93" s="224"/>
      <c r="H93" s="220"/>
    </row>
    <row r="94" spans="1:8" s="218" customFormat="1" ht="30" customHeight="1" x14ac:dyDescent="0.25">
      <c r="B94" s="242" t="s">
        <v>79</v>
      </c>
      <c r="C94" s="221"/>
      <c r="D94" s="226"/>
      <c r="E94" s="225"/>
      <c r="F94" s="224"/>
      <c r="G94" s="224"/>
      <c r="H94" s="220"/>
    </row>
    <row r="95" spans="1:8" s="218" customFormat="1" ht="30" customHeight="1" x14ac:dyDescent="0.25">
      <c r="B95" s="242" t="s">
        <v>75</v>
      </c>
      <c r="C95" s="221"/>
      <c r="D95" s="226"/>
      <c r="E95" s="225"/>
      <c r="F95" s="224"/>
      <c r="G95" s="224"/>
      <c r="H95" s="220"/>
    </row>
    <row r="96" spans="1:8" s="218" customFormat="1" ht="30" customHeight="1" x14ac:dyDescent="0.25">
      <c r="B96" s="242" t="s">
        <v>80</v>
      </c>
      <c r="C96" s="221" t="s">
        <v>20</v>
      </c>
      <c r="D96" s="226">
        <v>510</v>
      </c>
      <c r="E96" s="225"/>
      <c r="F96" s="224">
        <f>D96*E96</f>
        <v>0</v>
      </c>
      <c r="G96" s="257" t="s">
        <v>196</v>
      </c>
      <c r="H96" s="220"/>
    </row>
    <row r="97" spans="1:8" s="92" customFormat="1" ht="32.25" customHeight="1" x14ac:dyDescent="0.25">
      <c r="B97" s="242"/>
      <c r="C97" s="95"/>
      <c r="D97" s="110"/>
      <c r="E97" s="109"/>
      <c r="F97" s="224"/>
      <c r="G97" s="224"/>
      <c r="H97" s="94"/>
    </row>
    <row r="98" spans="1:8" s="218" customFormat="1" ht="227.25" x14ac:dyDescent="0.25">
      <c r="A98" s="219" t="s">
        <v>46</v>
      </c>
      <c r="B98" s="190" t="s">
        <v>192</v>
      </c>
      <c r="C98" s="221"/>
      <c r="D98" s="226"/>
      <c r="E98" s="225"/>
      <c r="F98" s="224"/>
      <c r="G98" s="224"/>
      <c r="H98" s="220"/>
    </row>
    <row r="99" spans="1:8" s="218" customFormat="1" ht="30.75" x14ac:dyDescent="0.25">
      <c r="A99" s="222"/>
      <c r="B99" s="242" t="s">
        <v>74</v>
      </c>
      <c r="C99" s="221"/>
      <c r="D99" s="226"/>
      <c r="E99" s="225"/>
      <c r="F99" s="224"/>
      <c r="G99" s="224"/>
      <c r="H99" s="220"/>
    </row>
    <row r="100" spans="1:8" s="218" customFormat="1" ht="30.75" x14ac:dyDescent="0.25">
      <c r="A100" s="219"/>
      <c r="B100" s="242" t="s">
        <v>76</v>
      </c>
      <c r="C100" s="227"/>
      <c r="D100" s="226"/>
      <c r="E100" s="225"/>
      <c r="F100" s="224"/>
      <c r="G100" s="224"/>
      <c r="H100" s="193"/>
    </row>
    <row r="101" spans="1:8" s="218" customFormat="1" ht="30.75" x14ac:dyDescent="0.25">
      <c r="B101" s="242" t="s">
        <v>73</v>
      </c>
      <c r="C101" s="221"/>
      <c r="D101" s="226"/>
      <c r="E101" s="225"/>
      <c r="F101" s="224"/>
      <c r="G101" s="224"/>
      <c r="H101" s="193"/>
    </row>
    <row r="102" spans="1:8" s="218" customFormat="1" ht="30.75" x14ac:dyDescent="0.25">
      <c r="B102" s="242" t="s">
        <v>79</v>
      </c>
      <c r="C102" s="221"/>
      <c r="D102" s="226"/>
      <c r="E102" s="225"/>
      <c r="F102" s="224"/>
      <c r="G102" s="224"/>
      <c r="H102" s="220"/>
    </row>
    <row r="103" spans="1:8" s="218" customFormat="1" ht="30.75" x14ac:dyDescent="0.25">
      <c r="A103" s="219"/>
      <c r="B103" s="242" t="s">
        <v>75</v>
      </c>
      <c r="C103" s="221"/>
      <c r="D103" s="224"/>
      <c r="E103" s="223"/>
      <c r="F103" s="224"/>
      <c r="G103" s="224"/>
      <c r="H103" s="193"/>
    </row>
    <row r="104" spans="1:8" s="218" customFormat="1" ht="15.75" x14ac:dyDescent="0.25">
      <c r="A104" s="219"/>
      <c r="B104" s="242" t="s">
        <v>80</v>
      </c>
      <c r="C104" s="227" t="s">
        <v>20</v>
      </c>
      <c r="D104" s="226">
        <v>510</v>
      </c>
      <c r="E104" s="225"/>
      <c r="F104" s="224">
        <f>D104*E104</f>
        <v>0</v>
      </c>
      <c r="G104" s="257" t="s">
        <v>196</v>
      </c>
      <c r="H104" s="193"/>
    </row>
    <row r="105" spans="1:8" ht="16.5" thickBot="1" x14ac:dyDescent="0.3">
      <c r="A105" s="53"/>
      <c r="B105" s="52"/>
      <c r="C105" s="51"/>
      <c r="D105" s="105"/>
      <c r="E105" s="108"/>
      <c r="F105" s="109"/>
      <c r="G105" s="225"/>
      <c r="H105" s="59"/>
    </row>
    <row r="106" spans="1:8" ht="49.5" customHeight="1" thickBot="1" x14ac:dyDescent="0.3">
      <c r="A106" s="55" t="s">
        <v>18</v>
      </c>
      <c r="B106" s="45" t="s">
        <v>78</v>
      </c>
      <c r="C106" s="48" t="s">
        <v>19</v>
      </c>
      <c r="D106" s="112"/>
      <c r="E106" s="113"/>
      <c r="F106" s="265">
        <f>SUM(F35:F104)</f>
        <v>0</v>
      </c>
      <c r="G106" s="265">
        <f>SUM(G35:G104)</f>
        <v>0</v>
      </c>
      <c r="H106" s="59"/>
    </row>
    <row r="107" spans="1:8" ht="16.5" thickBot="1" x14ac:dyDescent="0.3">
      <c r="B107" s="33"/>
      <c r="C107" s="34"/>
      <c r="D107" s="106"/>
      <c r="E107" s="108"/>
      <c r="F107" s="109"/>
      <c r="G107" s="225"/>
      <c r="H107" s="59"/>
    </row>
    <row r="108" spans="1:8" ht="41.25" customHeight="1" thickBot="1" x14ac:dyDescent="0.3">
      <c r="A108" s="56" t="s">
        <v>16</v>
      </c>
      <c r="B108" s="286" t="s">
        <v>81</v>
      </c>
      <c r="C108" s="287"/>
      <c r="D108" s="287"/>
      <c r="E108" s="287"/>
      <c r="F108" s="287"/>
      <c r="G108" s="288"/>
      <c r="H108" s="60"/>
    </row>
    <row r="109" spans="1:8" s="92" customFormat="1" ht="20.25" customHeight="1" x14ac:dyDescent="0.25">
      <c r="A109"/>
      <c r="B109" s="33"/>
      <c r="C109" s="34"/>
      <c r="D109" s="106"/>
      <c r="E109" s="108"/>
      <c r="F109" s="109"/>
      <c r="G109" s="225"/>
      <c r="H109" s="72"/>
    </row>
    <row r="110" spans="1:8" s="92" customFormat="1" ht="92.25" customHeight="1" x14ac:dyDescent="0.25">
      <c r="A110" s="219" t="s">
        <v>17</v>
      </c>
      <c r="B110" s="202" t="s">
        <v>87</v>
      </c>
      <c r="C110" s="128"/>
      <c r="D110" s="129"/>
      <c r="E110" s="127"/>
      <c r="F110" s="115"/>
      <c r="G110" s="115"/>
      <c r="H110" s="130"/>
    </row>
    <row r="111" spans="1:8" s="92" customFormat="1" ht="20.25" customHeight="1" x14ac:dyDescent="0.25">
      <c r="A111" s="219"/>
      <c r="B111" s="212" t="s">
        <v>77</v>
      </c>
      <c r="C111" s="125" t="s">
        <v>13</v>
      </c>
      <c r="D111" s="126">
        <v>90</v>
      </c>
      <c r="E111" s="127"/>
      <c r="F111" s="257" t="s">
        <v>196</v>
      </c>
      <c r="G111" s="115">
        <f>D111*E111</f>
        <v>0</v>
      </c>
      <c r="H111" s="130"/>
    </row>
    <row r="112" spans="1:8" s="218" customFormat="1" ht="20.25" customHeight="1" x14ac:dyDescent="0.25">
      <c r="A112" s="219"/>
      <c r="B112" s="212"/>
      <c r="C112" s="201"/>
      <c r="D112" s="191"/>
      <c r="E112" s="192"/>
      <c r="F112" s="115"/>
      <c r="G112" s="115"/>
      <c r="H112" s="194"/>
    </row>
    <row r="113" spans="1:8" s="218" customFormat="1" ht="90.75" x14ac:dyDescent="0.25">
      <c r="A113" s="219" t="s">
        <v>22</v>
      </c>
      <c r="B113" s="190" t="s">
        <v>83</v>
      </c>
      <c r="C113" s="201"/>
      <c r="D113" s="191"/>
      <c r="E113" s="192"/>
      <c r="F113" s="115"/>
      <c r="G113" s="115"/>
      <c r="H113" s="194"/>
    </row>
    <row r="114" spans="1:8" s="218" customFormat="1" ht="15.75" x14ac:dyDescent="0.25">
      <c r="A114" s="219"/>
      <c r="B114" s="212" t="s">
        <v>92</v>
      </c>
      <c r="C114" s="201" t="s">
        <v>20</v>
      </c>
      <c r="D114" s="191">
        <v>251</v>
      </c>
      <c r="E114" s="192"/>
      <c r="F114" s="257" t="s">
        <v>196</v>
      </c>
      <c r="G114" s="115">
        <f>D114*E114</f>
        <v>0</v>
      </c>
      <c r="H114" s="194"/>
    </row>
    <row r="115" spans="1:8" s="218" customFormat="1" ht="15.75" x14ac:dyDescent="0.25">
      <c r="A115" s="219"/>
      <c r="B115" s="212"/>
      <c r="C115" s="201"/>
      <c r="D115" s="191"/>
      <c r="E115" s="192"/>
      <c r="F115" s="115"/>
      <c r="G115" s="115"/>
      <c r="H115" s="194"/>
    </row>
    <row r="116" spans="1:8" s="218" customFormat="1" ht="121.5" x14ac:dyDescent="0.25">
      <c r="A116" s="219" t="s">
        <v>23</v>
      </c>
      <c r="B116" s="190" t="s">
        <v>193</v>
      </c>
      <c r="C116" s="201"/>
      <c r="D116" s="191"/>
      <c r="E116" s="192"/>
      <c r="F116" s="115"/>
      <c r="G116" s="115"/>
      <c r="H116" s="194"/>
    </row>
    <row r="117" spans="1:8" s="218" customFormat="1" ht="15.75" x14ac:dyDescent="0.25">
      <c r="A117" s="219"/>
      <c r="B117" s="212" t="s">
        <v>212</v>
      </c>
      <c r="C117" s="201" t="s">
        <v>20</v>
      </c>
      <c r="D117" s="191">
        <v>53</v>
      </c>
      <c r="E117" s="192"/>
      <c r="F117" s="257" t="s">
        <v>196</v>
      </c>
      <c r="G117" s="115">
        <f>D117*E117</f>
        <v>0</v>
      </c>
      <c r="H117" s="194"/>
    </row>
    <row r="118" spans="1:8" s="218" customFormat="1" x14ac:dyDescent="0.25">
      <c r="A118" s="219"/>
      <c r="B118" s="215"/>
    </row>
    <row r="119" spans="1:8" s="218" customFormat="1" ht="106.5" x14ac:dyDescent="0.25">
      <c r="A119" s="219" t="s">
        <v>27</v>
      </c>
      <c r="B119" s="190" t="s">
        <v>84</v>
      </c>
    </row>
    <row r="120" spans="1:8" s="218" customFormat="1" ht="15.75" x14ac:dyDescent="0.25">
      <c r="A120" s="219"/>
      <c r="B120" s="212" t="s">
        <v>85</v>
      </c>
      <c r="C120" s="201" t="s">
        <v>20</v>
      </c>
      <c r="D120" s="191">
        <v>27</v>
      </c>
      <c r="E120" s="192"/>
      <c r="F120" s="257" t="s">
        <v>196</v>
      </c>
      <c r="G120" s="115">
        <f>D120*E120</f>
        <v>0</v>
      </c>
    </row>
    <row r="121" spans="1:8" s="218" customFormat="1" ht="15.75" x14ac:dyDescent="0.25">
      <c r="A121" s="219"/>
      <c r="B121" s="212"/>
      <c r="C121" s="201"/>
      <c r="D121" s="191"/>
      <c r="E121" s="192"/>
      <c r="F121" s="115"/>
      <c r="G121" s="115"/>
      <c r="H121" s="194"/>
    </row>
    <row r="122" spans="1:8" s="218" customFormat="1" ht="152.25" x14ac:dyDescent="0.25">
      <c r="A122" s="219" t="s">
        <v>86</v>
      </c>
      <c r="B122" s="190" t="s">
        <v>89</v>
      </c>
      <c r="C122" s="201"/>
      <c r="D122" s="191"/>
      <c r="E122" s="192"/>
      <c r="F122" s="115"/>
      <c r="G122" s="115"/>
      <c r="H122" s="194"/>
    </row>
    <row r="123" spans="1:8" s="218" customFormat="1" ht="15.75" x14ac:dyDescent="0.25">
      <c r="A123" s="219"/>
      <c r="B123" s="190" t="s">
        <v>211</v>
      </c>
      <c r="C123" s="201" t="s">
        <v>21</v>
      </c>
      <c r="D123" s="191">
        <v>27</v>
      </c>
      <c r="E123" s="192"/>
      <c r="F123" s="257" t="s">
        <v>196</v>
      </c>
      <c r="G123" s="115">
        <f>D123*E123</f>
        <v>0</v>
      </c>
      <c r="H123" s="194"/>
    </row>
    <row r="124" spans="1:8" s="218" customFormat="1" ht="20.25" customHeight="1" x14ac:dyDescent="0.25">
      <c r="A124" s="219"/>
      <c r="B124" s="212"/>
      <c r="C124" s="201"/>
      <c r="D124" s="191"/>
      <c r="E124" s="192"/>
      <c r="F124" s="115"/>
      <c r="G124" s="115"/>
      <c r="H124" s="194"/>
    </row>
    <row r="125" spans="1:8" s="218" customFormat="1" ht="197.25" x14ac:dyDescent="0.25">
      <c r="A125" s="219" t="s">
        <v>88</v>
      </c>
      <c r="B125" s="190" t="s">
        <v>90</v>
      </c>
      <c r="C125" s="201"/>
      <c r="D125" s="191"/>
      <c r="E125" s="192"/>
      <c r="F125" s="115"/>
      <c r="G125" s="115"/>
      <c r="H125" s="194"/>
    </row>
    <row r="126" spans="1:8" s="218" customFormat="1" ht="20.25" customHeight="1" x14ac:dyDescent="0.25">
      <c r="A126" s="219"/>
      <c r="B126" s="212" t="s">
        <v>211</v>
      </c>
      <c r="C126" s="201" t="s">
        <v>21</v>
      </c>
      <c r="D126" s="191">
        <v>27</v>
      </c>
      <c r="E126" s="192"/>
      <c r="F126" s="257" t="s">
        <v>196</v>
      </c>
      <c r="G126" s="115">
        <f>D126*E126</f>
        <v>0</v>
      </c>
      <c r="H126" s="194"/>
    </row>
    <row r="127" spans="1:8" s="218" customFormat="1" ht="20.25" customHeight="1" x14ac:dyDescent="0.25">
      <c r="A127" s="219"/>
      <c r="B127" s="212"/>
      <c r="C127" s="201"/>
      <c r="D127" s="191"/>
      <c r="E127" s="192"/>
      <c r="F127" s="115"/>
      <c r="G127" s="115"/>
      <c r="H127" s="194"/>
    </row>
    <row r="128" spans="1:8" s="218" customFormat="1" ht="90.75" x14ac:dyDescent="0.25">
      <c r="A128" s="219" t="s">
        <v>91</v>
      </c>
      <c r="B128" s="190" t="s">
        <v>110</v>
      </c>
      <c r="C128" s="201"/>
      <c r="D128" s="191"/>
      <c r="E128" s="192"/>
      <c r="F128" s="115"/>
      <c r="G128" s="115"/>
      <c r="H128" s="194"/>
    </row>
    <row r="129" spans="1:11" s="218" customFormat="1" ht="20.25" customHeight="1" x14ac:dyDescent="0.25">
      <c r="A129" s="219"/>
      <c r="B129" s="212" t="s">
        <v>92</v>
      </c>
      <c r="C129" s="201" t="s">
        <v>20</v>
      </c>
      <c r="D129" s="191">
        <v>251</v>
      </c>
      <c r="E129" s="192"/>
      <c r="F129" s="257" t="s">
        <v>196</v>
      </c>
      <c r="G129" s="115">
        <f>D129*E129</f>
        <v>0</v>
      </c>
      <c r="H129" s="194"/>
    </row>
    <row r="130" spans="1:11" s="218" customFormat="1" ht="20.25" customHeight="1" x14ac:dyDescent="0.25">
      <c r="A130" s="256"/>
      <c r="B130" s="212"/>
      <c r="C130" s="201"/>
      <c r="D130" s="191"/>
      <c r="E130" s="192"/>
      <c r="F130" s="257"/>
      <c r="G130" s="115"/>
      <c r="H130" s="194"/>
    </row>
    <row r="131" spans="1:11" s="218" customFormat="1" ht="106.5" x14ac:dyDescent="0.25">
      <c r="A131" s="256" t="s">
        <v>93</v>
      </c>
      <c r="B131" s="190" t="s">
        <v>204</v>
      </c>
      <c r="C131" s="201"/>
      <c r="D131" s="191"/>
      <c r="E131" s="192"/>
      <c r="F131" s="257"/>
      <c r="G131" s="115"/>
      <c r="H131" s="194"/>
    </row>
    <row r="132" spans="1:11" s="218" customFormat="1" ht="15.75" x14ac:dyDescent="0.25">
      <c r="A132" s="256"/>
      <c r="B132" s="190"/>
      <c r="C132" s="201" t="s">
        <v>13</v>
      </c>
      <c r="D132" s="191">
        <v>90</v>
      </c>
      <c r="E132" s="192"/>
      <c r="F132" s="257" t="s">
        <v>196</v>
      </c>
      <c r="G132" s="115">
        <f>D132*E132</f>
        <v>0</v>
      </c>
      <c r="H132" s="194"/>
    </row>
    <row r="133" spans="1:11" s="218" customFormat="1" ht="20.25" customHeight="1" x14ac:dyDescent="0.25">
      <c r="A133" s="219"/>
      <c r="B133" s="212"/>
      <c r="C133" s="201"/>
      <c r="D133" s="191"/>
      <c r="E133" s="192"/>
      <c r="F133" s="115"/>
      <c r="G133" s="115"/>
      <c r="H133" s="194"/>
    </row>
    <row r="134" spans="1:11" s="218" customFormat="1" ht="165.75" x14ac:dyDescent="0.25">
      <c r="A134" s="219" t="s">
        <v>94</v>
      </c>
      <c r="B134" s="190" t="s">
        <v>102</v>
      </c>
      <c r="C134" s="201"/>
      <c r="D134" s="191"/>
      <c r="E134" s="192"/>
      <c r="F134" s="115"/>
      <c r="G134" s="115"/>
      <c r="H134" s="258"/>
    </row>
    <row r="135" spans="1:11" s="218" customFormat="1" ht="30" x14ac:dyDescent="0.25">
      <c r="A135" s="219"/>
      <c r="B135" s="212" t="s">
        <v>203</v>
      </c>
      <c r="C135" s="201" t="s">
        <v>21</v>
      </c>
      <c r="D135" s="191">
        <v>10.5</v>
      </c>
      <c r="E135" s="192"/>
      <c r="G135" s="115">
        <f>D135*E135</f>
        <v>0</v>
      </c>
      <c r="H135" s="194"/>
    </row>
    <row r="136" spans="1:11" s="218" customFormat="1" ht="15.75" x14ac:dyDescent="0.25">
      <c r="A136" s="219"/>
      <c r="B136" s="212"/>
      <c r="C136" s="201"/>
      <c r="D136" s="191"/>
      <c r="E136" s="192"/>
      <c r="F136" s="115"/>
      <c r="G136" s="115"/>
      <c r="H136" s="194"/>
    </row>
    <row r="137" spans="1:11" s="92" customFormat="1" ht="108" customHeight="1" x14ac:dyDescent="0.25">
      <c r="A137" s="219" t="s">
        <v>96</v>
      </c>
      <c r="B137" s="248" t="s">
        <v>201</v>
      </c>
      <c r="C137" s="95"/>
      <c r="D137" s="108"/>
      <c r="E137" s="107"/>
      <c r="F137" s="115"/>
      <c r="G137" s="115"/>
      <c r="H137" s="94"/>
    </row>
    <row r="138" spans="1:11" ht="15.75" x14ac:dyDescent="0.25">
      <c r="A138" s="67"/>
      <c r="B138" s="73" t="s">
        <v>202</v>
      </c>
      <c r="C138" s="74" t="s">
        <v>21</v>
      </c>
      <c r="D138" s="116">
        <v>1.7</v>
      </c>
      <c r="E138" s="117"/>
      <c r="F138" s="257" t="s">
        <v>196</v>
      </c>
      <c r="G138" s="115">
        <f>D138*E138</f>
        <v>0</v>
      </c>
      <c r="H138" s="72"/>
    </row>
    <row r="139" spans="1:11" s="92" customFormat="1" ht="15.75" x14ac:dyDescent="0.25">
      <c r="A139" s="189"/>
      <c r="B139" s="73"/>
      <c r="C139" s="74"/>
      <c r="D139" s="116"/>
      <c r="E139" s="117"/>
      <c r="F139" s="115"/>
      <c r="G139" s="115"/>
      <c r="H139" s="194"/>
    </row>
    <row r="140" spans="1:11" s="92" customFormat="1" ht="122.25" x14ac:dyDescent="0.25">
      <c r="A140" s="96" t="s">
        <v>39</v>
      </c>
      <c r="B140" s="248" t="s">
        <v>97</v>
      </c>
      <c r="C140" s="95"/>
      <c r="D140" s="108"/>
      <c r="E140" s="107"/>
      <c r="F140" s="115"/>
      <c r="G140" s="115"/>
      <c r="H140" s="94"/>
    </row>
    <row r="141" spans="1:11" s="218" customFormat="1" ht="75" x14ac:dyDescent="0.25">
      <c r="A141" s="219"/>
      <c r="B141" s="73" t="s">
        <v>101</v>
      </c>
      <c r="C141" s="74" t="s">
        <v>21</v>
      </c>
      <c r="D141" s="239">
        <v>8.1999999999999993</v>
      </c>
      <c r="E141" s="117"/>
      <c r="F141" s="115">
        <f t="shared" ref="F141" si="5">D141*E141</f>
        <v>0</v>
      </c>
      <c r="G141" s="257" t="s">
        <v>196</v>
      </c>
      <c r="H141" s="194"/>
      <c r="I141" s="236"/>
      <c r="J141" s="236"/>
      <c r="K141" s="240"/>
    </row>
    <row r="142" spans="1:11" s="218" customFormat="1" ht="15.75" x14ac:dyDescent="0.25">
      <c r="A142" s="219"/>
      <c r="B142" s="73"/>
      <c r="C142" s="74"/>
      <c r="D142" s="116"/>
      <c r="E142" s="117"/>
      <c r="F142" s="115"/>
      <c r="G142" s="115"/>
      <c r="H142" s="194"/>
    </row>
    <row r="143" spans="1:11" s="218" customFormat="1" ht="211.5" x14ac:dyDescent="0.25">
      <c r="A143" s="219" t="s">
        <v>40</v>
      </c>
      <c r="B143" s="73" t="s">
        <v>98</v>
      </c>
      <c r="C143" s="74"/>
      <c r="D143" s="116"/>
      <c r="E143" s="117"/>
      <c r="F143" s="115"/>
      <c r="G143" s="115"/>
      <c r="H143" s="194"/>
    </row>
    <row r="144" spans="1:11" s="218" customFormat="1" ht="15.75" x14ac:dyDescent="0.25">
      <c r="A144" s="219"/>
      <c r="B144" s="73"/>
      <c r="C144" s="74" t="s">
        <v>13</v>
      </c>
      <c r="D144" s="116">
        <v>10</v>
      </c>
      <c r="E144" s="117"/>
      <c r="F144" s="115">
        <f t="shared" ref="F144" si="6">D144*E144</f>
        <v>0</v>
      </c>
      <c r="G144" s="257" t="s">
        <v>196</v>
      </c>
      <c r="H144" s="194"/>
    </row>
    <row r="145" spans="1:13" s="218" customFormat="1" ht="166.5" x14ac:dyDescent="0.25">
      <c r="A145" s="219" t="s">
        <v>41</v>
      </c>
      <c r="B145" s="73" t="s">
        <v>132</v>
      </c>
      <c r="C145" s="74"/>
      <c r="D145" s="116"/>
      <c r="E145" s="117"/>
      <c r="F145" s="115"/>
      <c r="G145" s="115"/>
      <c r="H145" s="194"/>
    </row>
    <row r="146" spans="1:13" s="218" customFormat="1" ht="15.75" x14ac:dyDescent="0.25">
      <c r="A146" s="219"/>
      <c r="B146" s="73"/>
      <c r="C146" s="74" t="s">
        <v>44</v>
      </c>
      <c r="D146" s="116">
        <v>200</v>
      </c>
      <c r="E146" s="117"/>
      <c r="F146" s="115">
        <f t="shared" ref="F146" si="7">D146*E146</f>
        <v>0</v>
      </c>
      <c r="G146" s="257" t="s">
        <v>196</v>
      </c>
      <c r="H146" s="194"/>
    </row>
    <row r="147" spans="1:13" s="218" customFormat="1" ht="210.75" x14ac:dyDescent="0.25">
      <c r="A147" s="219" t="s">
        <v>48</v>
      </c>
      <c r="B147" s="73" t="s">
        <v>99</v>
      </c>
      <c r="C147" s="74"/>
      <c r="D147" s="116"/>
      <c r="E147" s="117"/>
      <c r="F147" s="115"/>
      <c r="G147" s="115"/>
      <c r="H147" s="194"/>
    </row>
    <row r="148" spans="1:13" s="218" customFormat="1" ht="30" x14ac:dyDescent="0.25">
      <c r="A148" s="219"/>
      <c r="B148" s="73" t="s">
        <v>121</v>
      </c>
      <c r="C148" s="74" t="s">
        <v>20</v>
      </c>
      <c r="D148" s="239">
        <v>295</v>
      </c>
      <c r="E148" s="117"/>
      <c r="F148" s="115">
        <f t="shared" ref="F148" si="8">D148*E148</f>
        <v>0</v>
      </c>
      <c r="G148" s="257" t="s">
        <v>196</v>
      </c>
      <c r="H148" s="194"/>
    </row>
    <row r="149" spans="1:13" s="218" customFormat="1" ht="15.75" x14ac:dyDescent="0.25">
      <c r="A149" s="219"/>
      <c r="B149" s="73"/>
      <c r="C149" s="74"/>
      <c r="D149" s="116"/>
      <c r="E149" s="117"/>
      <c r="F149" s="115"/>
      <c r="G149" s="115"/>
      <c r="H149" s="194"/>
    </row>
    <row r="150" spans="1:13" s="218" customFormat="1" ht="15.75" x14ac:dyDescent="0.25">
      <c r="A150" s="219"/>
      <c r="B150" s="73"/>
      <c r="C150" s="74"/>
      <c r="D150" s="239"/>
      <c r="E150" s="117"/>
      <c r="F150" s="115"/>
      <c r="G150" s="115"/>
      <c r="H150" s="194"/>
    </row>
    <row r="151" spans="1:13" s="218" customFormat="1" ht="211.5" x14ac:dyDescent="0.25">
      <c r="A151" s="219" t="s">
        <v>49</v>
      </c>
      <c r="B151" s="73" t="s">
        <v>155</v>
      </c>
      <c r="C151" s="74"/>
      <c r="D151" s="239"/>
      <c r="E151" s="117"/>
      <c r="F151" s="115"/>
      <c r="G151" s="115"/>
      <c r="H151" s="194"/>
    </row>
    <row r="152" spans="1:13" s="218" customFormat="1" ht="45" x14ac:dyDescent="0.25">
      <c r="A152" s="122"/>
      <c r="B152" s="73" t="s">
        <v>119</v>
      </c>
      <c r="C152" s="74" t="s">
        <v>21</v>
      </c>
      <c r="D152" s="239">
        <v>8.5</v>
      </c>
      <c r="E152" s="117"/>
      <c r="F152" s="115">
        <f>D152*E152</f>
        <v>0</v>
      </c>
      <c r="G152" s="257" t="s">
        <v>196</v>
      </c>
      <c r="H152" s="123"/>
    </row>
    <row r="153" spans="1:13" s="218" customFormat="1" ht="15.75" x14ac:dyDescent="0.25">
      <c r="A153" s="219"/>
      <c r="B153" s="73"/>
      <c r="C153" s="74"/>
      <c r="D153" s="239"/>
      <c r="E153" s="117"/>
      <c r="F153" s="115"/>
      <c r="G153" s="115"/>
      <c r="H153" s="194"/>
    </row>
    <row r="154" spans="1:13" s="218" customFormat="1" ht="211.5" x14ac:dyDescent="0.25">
      <c r="A154" s="219" t="s">
        <v>52</v>
      </c>
      <c r="B154" s="73" t="s">
        <v>156</v>
      </c>
      <c r="C154" s="74"/>
      <c r="D154" s="239"/>
      <c r="E154" s="117"/>
      <c r="F154" s="115"/>
      <c r="G154" s="115"/>
      <c r="H154" s="194"/>
    </row>
    <row r="155" spans="1:13" s="218" customFormat="1" ht="15.75" x14ac:dyDescent="0.25">
      <c r="A155" s="219"/>
      <c r="B155" s="73" t="s">
        <v>120</v>
      </c>
      <c r="C155" s="74" t="s">
        <v>21</v>
      </c>
      <c r="D155" s="239">
        <v>2.2000000000000002</v>
      </c>
      <c r="E155" s="117"/>
      <c r="F155" s="257" t="s">
        <v>196</v>
      </c>
      <c r="G155" s="115">
        <f>D155*E155</f>
        <v>0</v>
      </c>
      <c r="H155" s="194"/>
    </row>
    <row r="156" spans="1:13" s="218" customFormat="1" ht="15.75" x14ac:dyDescent="0.25">
      <c r="A156" s="219"/>
      <c r="B156" s="73"/>
      <c r="C156" s="74"/>
      <c r="D156" s="116"/>
      <c r="E156" s="117"/>
      <c r="F156" s="115"/>
      <c r="G156" s="115"/>
      <c r="H156" s="194"/>
      <c r="I156" s="236"/>
      <c r="J156" s="236"/>
      <c r="K156" s="240"/>
      <c r="L156" s="194"/>
      <c r="M156" s="236"/>
    </row>
    <row r="157" spans="1:13" s="92" customFormat="1" ht="271.5" x14ac:dyDescent="0.25">
      <c r="A157" s="122" t="s">
        <v>53</v>
      </c>
      <c r="B157" s="73" t="s">
        <v>104</v>
      </c>
      <c r="C157" s="74"/>
      <c r="D157" s="116"/>
      <c r="E157" s="117"/>
      <c r="F157" s="115"/>
      <c r="G157" s="115"/>
      <c r="H157" s="123"/>
    </row>
    <row r="158" spans="1:13" s="218" customFormat="1" ht="15.75" x14ac:dyDescent="0.25">
      <c r="A158" s="124"/>
      <c r="B158" s="73" t="s">
        <v>103</v>
      </c>
      <c r="C158" s="74" t="s">
        <v>21</v>
      </c>
      <c r="D158" s="239">
        <v>2</v>
      </c>
      <c r="E158" s="117"/>
      <c r="F158" s="115">
        <f t="shared" ref="F158" si="9">D158*E158</f>
        <v>0</v>
      </c>
      <c r="G158" s="257" t="s">
        <v>196</v>
      </c>
      <c r="H158" s="236"/>
    </row>
    <row r="159" spans="1:13" s="218" customFormat="1" ht="15.75" x14ac:dyDescent="0.25">
      <c r="A159" s="219"/>
      <c r="B159" s="73"/>
      <c r="C159" s="74"/>
      <c r="D159" s="239"/>
      <c r="E159" s="117"/>
      <c r="F159" s="115"/>
      <c r="G159" s="115"/>
      <c r="H159" s="236"/>
    </row>
    <row r="160" spans="1:13" s="218" customFormat="1" ht="106.5" x14ac:dyDescent="0.25">
      <c r="A160" s="219" t="s">
        <v>54</v>
      </c>
      <c r="B160" s="73" t="s">
        <v>105</v>
      </c>
      <c r="C160" s="74"/>
      <c r="D160" s="239"/>
      <c r="E160" s="117"/>
      <c r="F160" s="115"/>
      <c r="G160" s="115"/>
      <c r="H160" s="236"/>
    </row>
    <row r="161" spans="1:8" s="218" customFormat="1" ht="15.75" x14ac:dyDescent="0.25">
      <c r="A161" s="219"/>
      <c r="B161" s="73" t="s">
        <v>92</v>
      </c>
      <c r="C161" s="74" t="s">
        <v>21</v>
      </c>
      <c r="D161" s="239">
        <v>2</v>
      </c>
      <c r="E161" s="117"/>
      <c r="F161" s="115">
        <f t="shared" ref="F161" si="10">D161*E161</f>
        <v>0</v>
      </c>
      <c r="G161" s="257" t="s">
        <v>196</v>
      </c>
      <c r="H161" s="236"/>
    </row>
    <row r="162" spans="1:8" s="218" customFormat="1" ht="15.75" x14ac:dyDescent="0.25">
      <c r="A162" s="219"/>
      <c r="B162" s="73"/>
      <c r="C162" s="74"/>
      <c r="D162" s="239"/>
      <c r="E162" s="117"/>
      <c r="F162" s="115"/>
      <c r="G162" s="115"/>
      <c r="H162" s="236"/>
    </row>
    <row r="163" spans="1:8" s="218" customFormat="1" ht="136.5" x14ac:dyDescent="0.25">
      <c r="A163" s="219" t="s">
        <v>58</v>
      </c>
      <c r="B163" s="73" t="s">
        <v>116</v>
      </c>
      <c r="C163" s="74"/>
      <c r="D163" s="239"/>
      <c r="E163" s="117"/>
      <c r="F163" s="115"/>
      <c r="G163" s="115"/>
      <c r="H163" s="236"/>
    </row>
    <row r="164" spans="1:8" s="218" customFormat="1" ht="15.75" x14ac:dyDescent="0.25">
      <c r="A164" s="219"/>
      <c r="B164" s="73" t="s">
        <v>117</v>
      </c>
      <c r="C164" s="74" t="s">
        <v>20</v>
      </c>
      <c r="D164" s="239">
        <v>258</v>
      </c>
      <c r="E164" s="117"/>
      <c r="F164" s="257" t="s">
        <v>196</v>
      </c>
      <c r="G164" s="115">
        <f>D164*E164</f>
        <v>0</v>
      </c>
      <c r="H164" s="236"/>
    </row>
    <row r="165" spans="1:8" s="218" customFormat="1" ht="15.75" x14ac:dyDescent="0.25">
      <c r="A165" s="219"/>
      <c r="B165" s="73"/>
      <c r="C165" s="74"/>
      <c r="D165" s="239"/>
      <c r="E165" s="117"/>
      <c r="F165" s="115"/>
      <c r="G165" s="115"/>
      <c r="H165" s="236"/>
    </row>
    <row r="166" spans="1:8" s="218" customFormat="1" ht="251.25" customHeight="1" x14ac:dyDescent="0.25">
      <c r="A166" s="219" t="s">
        <v>59</v>
      </c>
      <c r="B166" s="73" t="s">
        <v>107</v>
      </c>
      <c r="C166" s="74"/>
      <c r="D166" s="239"/>
      <c r="E166" s="117"/>
      <c r="F166" s="115"/>
      <c r="G166" s="115"/>
      <c r="H166" s="236"/>
    </row>
    <row r="167" spans="1:8" s="218" customFormat="1" ht="15.75" x14ac:dyDescent="0.25">
      <c r="A167" s="219"/>
      <c r="B167" s="73" t="s">
        <v>106</v>
      </c>
      <c r="C167" s="74" t="s">
        <v>20</v>
      </c>
      <c r="D167" s="239">
        <v>280</v>
      </c>
      <c r="E167" s="117"/>
      <c r="F167" s="257" t="s">
        <v>196</v>
      </c>
      <c r="G167" s="115">
        <f>D167*E167</f>
        <v>0</v>
      </c>
      <c r="H167" s="236"/>
    </row>
    <row r="168" spans="1:8" s="218" customFormat="1" ht="15.75" x14ac:dyDescent="0.25">
      <c r="A168" s="219"/>
      <c r="B168" s="73"/>
      <c r="C168" s="74"/>
      <c r="D168" s="239"/>
      <c r="E168" s="117"/>
      <c r="F168" s="115"/>
      <c r="G168" s="115"/>
      <c r="H168" s="236"/>
    </row>
    <row r="169" spans="1:8" s="218" customFormat="1" ht="226.5" customHeight="1" x14ac:dyDescent="0.25">
      <c r="A169" s="219" t="s">
        <v>60</v>
      </c>
      <c r="B169" s="73" t="s">
        <v>108</v>
      </c>
      <c r="C169" s="74"/>
      <c r="D169" s="239"/>
      <c r="E169" s="117"/>
      <c r="F169" s="115"/>
      <c r="G169" s="115"/>
      <c r="H169" s="236"/>
    </row>
    <row r="170" spans="1:8" s="218" customFormat="1" ht="15.75" x14ac:dyDescent="0.25">
      <c r="A170" s="219"/>
      <c r="B170" s="73" t="s">
        <v>109</v>
      </c>
      <c r="C170" s="201" t="s">
        <v>13</v>
      </c>
      <c r="D170" s="239">
        <v>90</v>
      </c>
      <c r="E170" s="117"/>
      <c r="F170" s="257" t="s">
        <v>196</v>
      </c>
      <c r="G170" s="115">
        <f>D170*E170</f>
        <v>0</v>
      </c>
      <c r="H170" s="236"/>
    </row>
    <row r="171" spans="1:8" s="92" customFormat="1" ht="17.25" x14ac:dyDescent="0.25">
      <c r="A171" s="211"/>
      <c r="B171" s="252"/>
      <c r="C171" s="205"/>
      <c r="D171" s="210"/>
      <c r="E171" s="208"/>
      <c r="F171" s="206"/>
      <c r="G171" s="206"/>
      <c r="H171" s="64"/>
    </row>
    <row r="172" spans="1:8" s="92" customFormat="1" ht="211.5" x14ac:dyDescent="0.25">
      <c r="A172" s="219" t="s">
        <v>113</v>
      </c>
      <c r="B172" s="73" t="s">
        <v>122</v>
      </c>
      <c r="C172" s="74"/>
      <c r="D172" s="116"/>
      <c r="E172" s="117"/>
      <c r="F172" s="115"/>
      <c r="G172" s="115"/>
      <c r="H172" s="194"/>
    </row>
    <row r="173" spans="1:8" s="64" customFormat="1" ht="17.25" x14ac:dyDescent="0.2">
      <c r="A173" s="219"/>
      <c r="B173" s="73" t="s">
        <v>100</v>
      </c>
      <c r="C173" s="74" t="s">
        <v>33</v>
      </c>
      <c r="D173" s="239">
        <v>180</v>
      </c>
      <c r="E173" s="117"/>
      <c r="F173" s="257" t="s">
        <v>196</v>
      </c>
      <c r="G173" s="115">
        <f>D173*E173</f>
        <v>0</v>
      </c>
      <c r="H173" s="194"/>
    </row>
    <row r="174" spans="1:8" s="64" customFormat="1" ht="17.25" x14ac:dyDescent="0.2">
      <c r="A174" s="219"/>
      <c r="B174" s="73"/>
      <c r="C174" s="74"/>
      <c r="D174" s="239"/>
      <c r="E174" s="117"/>
      <c r="F174" s="115"/>
      <c r="G174" s="115"/>
      <c r="H174" s="194"/>
    </row>
    <row r="175" spans="1:8" s="64" customFormat="1" ht="195.75" x14ac:dyDescent="0.2">
      <c r="A175" s="219" t="s">
        <v>61</v>
      </c>
      <c r="B175" s="73" t="s">
        <v>181</v>
      </c>
      <c r="C175" s="74"/>
      <c r="D175" s="239"/>
      <c r="E175" s="117"/>
      <c r="F175" s="115"/>
      <c r="G175" s="115"/>
      <c r="H175" s="194"/>
    </row>
    <row r="176" spans="1:8" s="64" customFormat="1" ht="17.25" x14ac:dyDescent="0.2">
      <c r="A176" s="219"/>
      <c r="B176" s="73" t="s">
        <v>182</v>
      </c>
      <c r="C176" s="74" t="s">
        <v>44</v>
      </c>
      <c r="D176" s="239">
        <v>900</v>
      </c>
      <c r="E176" s="117"/>
      <c r="F176" s="257" t="s">
        <v>196</v>
      </c>
      <c r="G176" s="115">
        <f>D176*E176</f>
        <v>0</v>
      </c>
      <c r="H176" s="194"/>
    </row>
    <row r="177" spans="1:8" s="64" customFormat="1" ht="17.25" x14ac:dyDescent="0.2">
      <c r="A177" s="219"/>
      <c r="B177" s="73"/>
      <c r="C177" s="74"/>
      <c r="D177" s="239"/>
      <c r="E177" s="117"/>
      <c r="F177" s="115"/>
      <c r="G177" s="115"/>
      <c r="H177" s="194"/>
    </row>
    <row r="178" spans="1:8" s="64" customFormat="1" ht="17.25" x14ac:dyDescent="0.2">
      <c r="A178" s="211"/>
      <c r="B178" s="214"/>
      <c r="C178" s="209"/>
      <c r="D178" s="210"/>
      <c r="E178" s="208"/>
      <c r="F178" s="206"/>
      <c r="G178" s="206"/>
    </row>
    <row r="179" spans="1:8" s="64" customFormat="1" ht="271.5" x14ac:dyDescent="0.2">
      <c r="A179" s="211" t="s">
        <v>62</v>
      </c>
      <c r="B179" s="214" t="s">
        <v>111</v>
      </c>
      <c r="C179" s="209"/>
      <c r="D179" s="210"/>
      <c r="E179" s="208"/>
      <c r="F179" s="206"/>
      <c r="G179" s="206"/>
    </row>
    <row r="180" spans="1:8" s="64" customFormat="1" ht="30" x14ac:dyDescent="0.2">
      <c r="A180" s="211"/>
      <c r="B180" s="214" t="s">
        <v>95</v>
      </c>
      <c r="C180" s="201" t="s">
        <v>21</v>
      </c>
      <c r="D180" s="191">
        <v>16</v>
      </c>
      <c r="E180" s="192"/>
      <c r="F180" s="257" t="s">
        <v>196</v>
      </c>
      <c r="G180" s="115">
        <f>D180*E180</f>
        <v>0</v>
      </c>
    </row>
    <row r="181" spans="1:8" s="64" customFormat="1" ht="17.25" x14ac:dyDescent="0.2">
      <c r="A181" s="211"/>
      <c r="B181" s="214"/>
      <c r="C181" s="201"/>
      <c r="D181" s="191"/>
      <c r="E181" s="192"/>
      <c r="F181" s="115"/>
      <c r="G181" s="115"/>
    </row>
    <row r="182" spans="1:8" s="64" customFormat="1" ht="152.25" x14ac:dyDescent="0.2">
      <c r="A182" s="211" t="s">
        <v>63</v>
      </c>
      <c r="B182" s="253" t="s">
        <v>112</v>
      </c>
      <c r="C182" s="201"/>
      <c r="D182" s="191"/>
      <c r="E182" s="192"/>
      <c r="F182" s="115"/>
      <c r="G182" s="115"/>
    </row>
    <row r="183" spans="1:8" s="64" customFormat="1" ht="17.25" x14ac:dyDescent="0.2">
      <c r="A183" s="211"/>
      <c r="B183" s="214" t="s">
        <v>123</v>
      </c>
      <c r="C183" s="201" t="s">
        <v>13</v>
      </c>
      <c r="D183" s="239">
        <v>200</v>
      </c>
      <c r="E183" s="117"/>
      <c r="F183" s="257" t="s">
        <v>196</v>
      </c>
      <c r="G183" s="115">
        <f>D183*E183</f>
        <v>0</v>
      </c>
    </row>
    <row r="184" spans="1:8" s="64" customFormat="1" ht="17.25" x14ac:dyDescent="0.2">
      <c r="A184" s="211"/>
      <c r="B184" s="214"/>
      <c r="C184" s="201"/>
      <c r="D184" s="239"/>
      <c r="E184" s="117"/>
      <c r="F184" s="115"/>
      <c r="G184" s="115"/>
    </row>
    <row r="185" spans="1:8" s="64" customFormat="1" ht="105.75" x14ac:dyDescent="0.2">
      <c r="A185" s="211" t="s">
        <v>205</v>
      </c>
      <c r="B185" s="214" t="s">
        <v>114</v>
      </c>
      <c r="C185" s="201"/>
      <c r="D185" s="239"/>
      <c r="E185" s="117"/>
      <c r="F185" s="115"/>
      <c r="G185" s="115"/>
    </row>
    <row r="186" spans="1:8" s="64" customFormat="1" ht="17.25" x14ac:dyDescent="0.2">
      <c r="A186" s="211"/>
      <c r="B186" s="214" t="s">
        <v>115</v>
      </c>
      <c r="C186" s="201" t="s">
        <v>13</v>
      </c>
      <c r="D186" s="239">
        <v>45</v>
      </c>
      <c r="E186" s="117"/>
      <c r="F186" s="257" t="s">
        <v>196</v>
      </c>
      <c r="G186" s="115">
        <f>D186*E186</f>
        <v>0</v>
      </c>
    </row>
    <row r="187" spans="1:8" s="64" customFormat="1" ht="17.25" x14ac:dyDescent="0.2">
      <c r="A187" s="211"/>
      <c r="B187" s="214"/>
      <c r="C187" s="201"/>
      <c r="D187" s="239"/>
      <c r="E187" s="117"/>
      <c r="F187" s="115"/>
      <c r="G187" s="115"/>
    </row>
    <row r="188" spans="1:8" s="64" customFormat="1" ht="121.5" x14ac:dyDescent="0.2">
      <c r="A188" s="211" t="s">
        <v>64</v>
      </c>
      <c r="B188" s="253" t="s">
        <v>118</v>
      </c>
      <c r="C188" s="201"/>
      <c r="D188" s="239"/>
      <c r="E188" s="117"/>
      <c r="F188" s="115"/>
      <c r="G188" s="115"/>
    </row>
    <row r="189" spans="1:8" s="64" customFormat="1" ht="17.25" x14ac:dyDescent="0.2">
      <c r="A189" s="211"/>
      <c r="B189" s="214" t="s">
        <v>109</v>
      </c>
      <c r="C189" s="201" t="s">
        <v>13</v>
      </c>
      <c r="D189" s="239">
        <v>90</v>
      </c>
      <c r="E189" s="117"/>
      <c r="F189" s="257" t="s">
        <v>196</v>
      </c>
      <c r="G189" s="115">
        <f>D189*E189</f>
        <v>0</v>
      </c>
    </row>
    <row r="190" spans="1:8" s="64" customFormat="1" ht="17.25" x14ac:dyDescent="0.2">
      <c r="A190" s="211"/>
      <c r="B190" s="214"/>
      <c r="C190" s="201"/>
      <c r="D190" s="239"/>
      <c r="E190" s="117"/>
      <c r="F190" s="115"/>
      <c r="G190" s="115"/>
    </row>
    <row r="191" spans="1:8" s="64" customFormat="1" ht="212.25" x14ac:dyDescent="0.2">
      <c r="A191" s="211" t="s">
        <v>206</v>
      </c>
      <c r="B191" s="214" t="s">
        <v>124</v>
      </c>
      <c r="C191" s="201"/>
      <c r="D191" s="239"/>
      <c r="E191" s="117"/>
      <c r="F191" s="115"/>
      <c r="G191" s="115"/>
    </row>
    <row r="192" spans="1:8" s="64" customFormat="1" ht="17.25" x14ac:dyDescent="0.2">
      <c r="A192" s="211"/>
      <c r="B192" s="214" t="s">
        <v>125</v>
      </c>
      <c r="C192" s="201" t="s">
        <v>20</v>
      </c>
      <c r="D192" s="191">
        <v>55</v>
      </c>
      <c r="E192" s="192"/>
      <c r="F192" s="257" t="s">
        <v>196</v>
      </c>
      <c r="G192" s="115">
        <f>D192*E192</f>
        <v>0</v>
      </c>
    </row>
    <row r="193" spans="1:7" s="64" customFormat="1" ht="17.25" x14ac:dyDescent="0.2">
      <c r="A193" s="211"/>
      <c r="B193" s="214"/>
      <c r="C193" s="201"/>
      <c r="D193" s="191"/>
      <c r="E193" s="192"/>
      <c r="F193" s="115"/>
      <c r="G193" s="115"/>
    </row>
    <row r="194" spans="1:7" s="64" customFormat="1" ht="181.5" x14ac:dyDescent="0.2">
      <c r="A194" s="211" t="s">
        <v>65</v>
      </c>
      <c r="B194" s="214" t="s">
        <v>126</v>
      </c>
      <c r="C194" s="201"/>
      <c r="D194" s="191"/>
      <c r="E194" s="192"/>
      <c r="F194" s="115"/>
      <c r="G194" s="115"/>
    </row>
    <row r="195" spans="1:7" s="64" customFormat="1" ht="17.25" x14ac:dyDescent="0.2">
      <c r="A195" s="211"/>
      <c r="B195" s="214" t="s">
        <v>92</v>
      </c>
      <c r="C195" s="201" t="s">
        <v>20</v>
      </c>
      <c r="D195" s="191">
        <v>251</v>
      </c>
      <c r="E195" s="192"/>
      <c r="F195" s="257" t="s">
        <v>196</v>
      </c>
      <c r="G195" s="115">
        <f>D195*E195</f>
        <v>0</v>
      </c>
    </row>
    <row r="196" spans="1:7" s="64" customFormat="1" ht="17.25" x14ac:dyDescent="0.2">
      <c r="A196" s="211"/>
      <c r="B196" s="214"/>
      <c r="C196" s="201"/>
      <c r="D196" s="191"/>
      <c r="E196" s="192"/>
      <c r="F196" s="115"/>
      <c r="G196" s="115"/>
    </row>
    <row r="197" spans="1:7" s="64" customFormat="1" ht="165.75" x14ac:dyDescent="0.2">
      <c r="A197" s="211" t="s">
        <v>66</v>
      </c>
      <c r="B197" s="214" t="s">
        <v>167</v>
      </c>
      <c r="C197" s="201"/>
      <c r="D197" s="191"/>
      <c r="E197" s="192"/>
      <c r="F197" s="115"/>
      <c r="G197" s="115"/>
    </row>
    <row r="198" spans="1:7" s="64" customFormat="1" ht="17.25" x14ac:dyDescent="0.2">
      <c r="A198" s="211"/>
      <c r="B198" s="214" t="s">
        <v>127</v>
      </c>
      <c r="C198" s="201" t="s">
        <v>20</v>
      </c>
      <c r="D198" s="191">
        <v>330</v>
      </c>
      <c r="E198" s="192"/>
      <c r="F198" s="257" t="s">
        <v>196</v>
      </c>
      <c r="G198" s="115">
        <f>D198*E198</f>
        <v>0</v>
      </c>
    </row>
    <row r="199" spans="1:7" s="64" customFormat="1" ht="17.25" x14ac:dyDescent="0.2">
      <c r="B199" s="214"/>
      <c r="C199" s="201"/>
      <c r="D199" s="191"/>
      <c r="E199" s="192"/>
      <c r="F199" s="115"/>
      <c r="G199" s="115"/>
    </row>
    <row r="200" spans="1:7" s="64" customFormat="1" ht="137.25" x14ac:dyDescent="0.2">
      <c r="A200" s="211" t="s">
        <v>67</v>
      </c>
      <c r="B200" s="214" t="s">
        <v>128</v>
      </c>
      <c r="C200" s="201"/>
      <c r="D200" s="191"/>
      <c r="E200" s="192"/>
      <c r="F200" s="115"/>
      <c r="G200" s="115"/>
    </row>
    <row r="201" spans="1:7" s="64" customFormat="1" ht="17.25" x14ac:dyDescent="0.2">
      <c r="A201" s="211"/>
      <c r="B201" s="214" t="s">
        <v>127</v>
      </c>
      <c r="C201" s="201" t="s">
        <v>20</v>
      </c>
      <c r="D201" s="191">
        <v>330</v>
      </c>
      <c r="E201" s="192"/>
      <c r="F201" s="257" t="s">
        <v>196</v>
      </c>
      <c r="G201" s="115">
        <f>D201*E201</f>
        <v>0</v>
      </c>
    </row>
    <row r="202" spans="1:7" s="64" customFormat="1" ht="17.25" x14ac:dyDescent="0.2">
      <c r="A202" s="211"/>
      <c r="B202" s="214"/>
      <c r="C202" s="201"/>
      <c r="D202" s="191"/>
      <c r="E202" s="192"/>
      <c r="F202" s="115"/>
      <c r="G202" s="115"/>
    </row>
    <row r="203" spans="1:7" s="64" customFormat="1" ht="150.75" x14ac:dyDescent="0.2">
      <c r="A203" s="211" t="s">
        <v>168</v>
      </c>
      <c r="B203" s="214" t="s">
        <v>129</v>
      </c>
      <c r="C203" s="201"/>
      <c r="D203" s="191"/>
      <c r="E203" s="192"/>
      <c r="F203" s="115"/>
      <c r="G203" s="115"/>
    </row>
    <row r="204" spans="1:7" s="64" customFormat="1" ht="17.25" x14ac:dyDescent="0.2">
      <c r="A204" s="211"/>
      <c r="B204" s="214" t="s">
        <v>130</v>
      </c>
      <c r="C204" s="201" t="s">
        <v>13</v>
      </c>
      <c r="D204" s="239">
        <v>19</v>
      </c>
      <c r="E204" s="117"/>
      <c r="F204" s="257" t="s">
        <v>196</v>
      </c>
      <c r="G204" s="115">
        <f>D204*E204</f>
        <v>0</v>
      </c>
    </row>
    <row r="205" spans="1:7" s="64" customFormat="1" ht="17.25" x14ac:dyDescent="0.2">
      <c r="A205" s="211"/>
      <c r="B205" s="214"/>
      <c r="C205" s="201"/>
      <c r="D205" s="239"/>
      <c r="E205" s="117"/>
      <c r="F205" s="115"/>
      <c r="G205" s="115"/>
    </row>
    <row r="206" spans="1:7" s="64" customFormat="1" ht="76.5" x14ac:dyDescent="0.2">
      <c r="A206" s="211" t="s">
        <v>170</v>
      </c>
      <c r="B206" s="251" t="s">
        <v>161</v>
      </c>
      <c r="C206" s="201"/>
      <c r="D206" s="105"/>
      <c r="E206" s="225"/>
      <c r="F206" s="225"/>
      <c r="G206" s="225"/>
    </row>
    <row r="207" spans="1:7" s="64" customFormat="1" ht="17.25" x14ac:dyDescent="0.2">
      <c r="A207" s="211"/>
      <c r="B207" s="242" t="s">
        <v>165</v>
      </c>
      <c r="C207" s="221" t="s">
        <v>20</v>
      </c>
      <c r="D207" s="226">
        <v>100</v>
      </c>
      <c r="E207" s="225"/>
      <c r="F207" s="257" t="s">
        <v>196</v>
      </c>
      <c r="G207" s="225">
        <f>D207*E207</f>
        <v>0</v>
      </c>
    </row>
    <row r="208" spans="1:7" s="64" customFormat="1" ht="17.25" x14ac:dyDescent="0.2">
      <c r="A208" s="211"/>
      <c r="B208" s="242"/>
      <c r="C208" s="221"/>
      <c r="D208" s="226"/>
      <c r="E208" s="225"/>
      <c r="F208" s="225"/>
      <c r="G208" s="225"/>
    </row>
    <row r="209" spans="1:122" s="64" customFormat="1" ht="241.5" x14ac:dyDescent="0.2">
      <c r="A209" s="211" t="s">
        <v>207</v>
      </c>
      <c r="B209" s="251" t="s">
        <v>166</v>
      </c>
      <c r="C209" s="221"/>
      <c r="D209" s="226"/>
      <c r="E209" s="225"/>
      <c r="F209" s="225"/>
      <c r="G209" s="225"/>
    </row>
    <row r="210" spans="1:122" s="64" customFormat="1" ht="17.25" x14ac:dyDescent="0.2">
      <c r="A210" s="211"/>
      <c r="B210" s="242" t="s">
        <v>165</v>
      </c>
      <c r="C210" s="201" t="s">
        <v>20</v>
      </c>
      <c r="D210" s="226">
        <v>100</v>
      </c>
      <c r="E210" s="225"/>
      <c r="F210" s="257" t="s">
        <v>196</v>
      </c>
      <c r="G210" s="225">
        <f>D210*E210</f>
        <v>0</v>
      </c>
    </row>
    <row r="211" spans="1:122" s="64" customFormat="1" ht="17.25" x14ac:dyDescent="0.2">
      <c r="A211" s="211"/>
      <c r="B211" s="242"/>
      <c r="C211" s="201"/>
      <c r="D211" s="239"/>
      <c r="E211" s="117"/>
      <c r="F211" s="115"/>
      <c r="G211" s="115"/>
    </row>
    <row r="212" spans="1:122" s="64" customFormat="1" ht="76.5" x14ac:dyDescent="0.2">
      <c r="A212" s="211" t="s">
        <v>208</v>
      </c>
      <c r="B212" s="214" t="s">
        <v>171</v>
      </c>
      <c r="C212" s="201"/>
      <c r="D212" s="239"/>
      <c r="E212" s="117"/>
      <c r="F212" s="115"/>
      <c r="G212" s="115"/>
    </row>
    <row r="213" spans="1:122" s="92" customFormat="1" ht="15.75" x14ac:dyDescent="0.25">
      <c r="A213" s="131"/>
      <c r="B213" s="190" t="s">
        <v>169</v>
      </c>
      <c r="C213" s="134" t="s">
        <v>20</v>
      </c>
      <c r="D213" s="132">
        <v>99</v>
      </c>
      <c r="E213" s="133"/>
      <c r="F213" s="257" t="s">
        <v>196</v>
      </c>
      <c r="G213" s="135">
        <f>D213*E213</f>
        <v>0</v>
      </c>
      <c r="H213" s="194"/>
    </row>
    <row r="214" spans="1:122" s="218" customFormat="1" ht="15.75" x14ac:dyDescent="0.25">
      <c r="A214" s="219"/>
      <c r="B214" s="190"/>
      <c r="C214" s="201"/>
      <c r="D214" s="191"/>
      <c r="E214" s="192"/>
      <c r="F214" s="135"/>
      <c r="G214" s="135"/>
      <c r="H214" s="194"/>
    </row>
    <row r="215" spans="1:122" s="218" customFormat="1" ht="196.5" x14ac:dyDescent="0.25">
      <c r="A215" s="219" t="s">
        <v>209</v>
      </c>
      <c r="B215" s="190" t="s">
        <v>197</v>
      </c>
      <c r="C215" s="201"/>
      <c r="D215" s="191"/>
      <c r="E215" s="192"/>
      <c r="F215" s="135"/>
      <c r="G215" s="135"/>
      <c r="H215" s="194"/>
    </row>
    <row r="216" spans="1:122" s="218" customFormat="1" ht="15.75" x14ac:dyDescent="0.25">
      <c r="A216" s="219"/>
      <c r="B216" s="190" t="s">
        <v>169</v>
      </c>
      <c r="C216" s="201" t="s">
        <v>20</v>
      </c>
      <c r="D216" s="191">
        <v>99</v>
      </c>
      <c r="E216" s="192"/>
      <c r="F216" s="257" t="s">
        <v>196</v>
      </c>
      <c r="G216" s="135">
        <f>D216*E216</f>
        <v>0</v>
      </c>
      <c r="H216" s="194"/>
    </row>
    <row r="217" spans="1:122" s="92" customFormat="1" ht="15.75" thickBot="1" x14ac:dyDescent="0.3">
      <c r="A217"/>
      <c r="B217"/>
      <c r="C217"/>
      <c r="D217"/>
      <c r="E217"/>
      <c r="F217"/>
      <c r="G217" s="218"/>
      <c r="H217" s="136"/>
    </row>
    <row r="218" spans="1:122" s="92" customFormat="1" ht="48" thickBot="1" x14ac:dyDescent="0.3">
      <c r="A218" s="195" t="s">
        <v>16</v>
      </c>
      <c r="B218" s="45" t="s">
        <v>81</v>
      </c>
      <c r="C218" s="48" t="s">
        <v>19</v>
      </c>
      <c r="D218" s="112"/>
      <c r="E218" s="113"/>
      <c r="F218" s="265">
        <f>SUM(F111:F217)</f>
        <v>0</v>
      </c>
      <c r="G218" s="265">
        <f>SUM(G110:G216)</f>
        <v>0</v>
      </c>
      <c r="H218" s="136"/>
    </row>
    <row r="219" spans="1:122" s="92" customFormat="1" ht="16.5" thickBot="1" x14ac:dyDescent="0.3">
      <c r="B219" s="94"/>
      <c r="C219" s="95"/>
      <c r="D219" s="106"/>
      <c r="E219" s="108"/>
      <c r="F219" s="109"/>
      <c r="G219" s="225"/>
      <c r="H219" s="162"/>
    </row>
    <row r="220" spans="1:122" ht="16.5" thickBot="1" x14ac:dyDescent="0.3">
      <c r="A220" s="196" t="s">
        <v>31</v>
      </c>
      <c r="B220" s="286" t="s">
        <v>173</v>
      </c>
      <c r="C220" s="287"/>
      <c r="D220" s="287"/>
      <c r="E220" s="287"/>
      <c r="F220" s="287"/>
      <c r="G220" s="288"/>
      <c r="I220" s="92"/>
      <c r="J220" s="92"/>
      <c r="K220" s="92"/>
      <c r="L220" s="92"/>
      <c r="M220" s="92"/>
      <c r="N220" s="92"/>
      <c r="O220" s="92"/>
      <c r="P220" s="92"/>
      <c r="Q220" s="92"/>
      <c r="R220" s="92"/>
      <c r="S220" s="92"/>
      <c r="T220" s="92"/>
      <c r="U220" s="92"/>
      <c r="V220" s="92"/>
      <c r="W220" s="92"/>
      <c r="X220" s="92"/>
      <c r="Y220" s="92"/>
      <c r="Z220" s="92"/>
      <c r="AA220" s="92"/>
      <c r="AB220" s="92"/>
      <c r="AC220" s="92"/>
      <c r="AD220" s="92"/>
      <c r="AE220" s="92"/>
      <c r="AF220" s="92"/>
      <c r="AG220" s="92"/>
      <c r="AH220" s="92"/>
      <c r="AI220" s="92"/>
      <c r="AJ220" s="92"/>
      <c r="AK220" s="92"/>
      <c r="AL220" s="92"/>
      <c r="AM220" s="92"/>
      <c r="AN220" s="92"/>
      <c r="AO220" s="92"/>
      <c r="AP220" s="92"/>
      <c r="AQ220" s="92"/>
      <c r="AR220" s="92"/>
      <c r="AS220" s="92"/>
      <c r="AT220" s="92"/>
      <c r="AU220" s="92"/>
      <c r="AV220" s="92"/>
      <c r="AW220" s="92"/>
      <c r="AX220" s="92"/>
      <c r="AY220" s="92"/>
      <c r="AZ220" s="92"/>
      <c r="BA220" s="92"/>
      <c r="BB220" s="92"/>
      <c r="BC220" s="92"/>
      <c r="BD220" s="92"/>
      <c r="BE220" s="92"/>
      <c r="BF220" s="92"/>
      <c r="BG220" s="92"/>
      <c r="BH220" s="92"/>
      <c r="BI220" s="92"/>
      <c r="BJ220" s="92"/>
      <c r="BK220" s="92"/>
      <c r="BL220" s="92"/>
      <c r="BM220" s="92"/>
      <c r="BN220" s="92"/>
      <c r="BO220" s="92"/>
      <c r="BP220" s="92"/>
      <c r="BQ220" s="92"/>
      <c r="BR220" s="92"/>
      <c r="BS220" s="92"/>
      <c r="BT220" s="92"/>
      <c r="BU220" s="92"/>
      <c r="BV220" s="92"/>
      <c r="BW220" s="92"/>
      <c r="BX220" s="92"/>
      <c r="BY220" s="92"/>
      <c r="BZ220" s="92"/>
      <c r="CA220" s="92"/>
      <c r="CB220" s="92"/>
      <c r="CC220" s="92"/>
      <c r="CD220" s="92"/>
      <c r="CE220" s="92"/>
      <c r="CF220" s="92"/>
      <c r="CG220" s="92"/>
      <c r="CH220" s="92"/>
      <c r="CI220" s="92"/>
      <c r="CJ220" s="92"/>
      <c r="CK220" s="92"/>
      <c r="CL220" s="92"/>
      <c r="CM220" s="92"/>
      <c r="CN220" s="92"/>
      <c r="CO220" s="92"/>
      <c r="CP220" s="92"/>
      <c r="CQ220" s="92"/>
      <c r="CR220" s="92"/>
      <c r="CS220" s="92"/>
      <c r="CT220" s="92"/>
      <c r="CU220" s="92"/>
      <c r="CV220" s="92"/>
      <c r="CW220" s="92"/>
      <c r="CX220" s="92"/>
      <c r="CY220" s="92"/>
      <c r="CZ220" s="92"/>
      <c r="DA220" s="92"/>
      <c r="DB220" s="92"/>
      <c r="DC220" s="92"/>
      <c r="DD220" s="92"/>
      <c r="DE220" s="92"/>
      <c r="DF220" s="92"/>
      <c r="DG220" s="92"/>
      <c r="DH220" s="92"/>
      <c r="DI220" s="92"/>
      <c r="DJ220" s="92"/>
      <c r="DK220" s="92"/>
      <c r="DL220" s="92"/>
      <c r="DM220" s="92"/>
      <c r="DN220" s="92"/>
      <c r="DO220" s="92"/>
      <c r="DP220" s="92"/>
      <c r="DQ220" s="92"/>
      <c r="DR220" s="92"/>
    </row>
    <row r="221" spans="1:122" s="92" customFormat="1" ht="15.75" x14ac:dyDescent="0.25">
      <c r="A221" s="205"/>
      <c r="B221" s="213"/>
      <c r="C221" s="205"/>
      <c r="D221" s="210"/>
      <c r="E221" s="198"/>
      <c r="F221" s="200"/>
      <c r="G221" s="200"/>
      <c r="H221" s="194"/>
    </row>
    <row r="222" spans="1:122" s="92" customFormat="1" ht="151.5" x14ac:dyDescent="0.25">
      <c r="A222" s="211" t="s">
        <v>50</v>
      </c>
      <c r="B222" s="243" t="s">
        <v>177</v>
      </c>
      <c r="C222" s="203"/>
      <c r="D222" s="204"/>
      <c r="E222" s="199"/>
      <c r="F222" s="206"/>
      <c r="G222" s="206"/>
      <c r="H222" s="194"/>
    </row>
    <row r="223" spans="1:122" s="92" customFormat="1" ht="15.75" x14ac:dyDescent="0.25">
      <c r="A223" s="211"/>
      <c r="B223" s="212"/>
      <c r="C223" s="201" t="s">
        <v>33</v>
      </c>
      <c r="D223" s="191">
        <v>16</v>
      </c>
      <c r="E223" s="192"/>
      <c r="F223" s="116">
        <f t="shared" ref="F223" si="11">D223*E223</f>
        <v>0</v>
      </c>
      <c r="G223" s="257" t="s">
        <v>196</v>
      </c>
      <c r="H223" s="194"/>
    </row>
    <row r="224" spans="1:122" s="218" customFormat="1" ht="15.75" x14ac:dyDescent="0.25">
      <c r="A224" s="211"/>
      <c r="B224" s="212"/>
      <c r="C224" s="201"/>
      <c r="D224" s="191"/>
      <c r="E224" s="192"/>
      <c r="F224" s="116"/>
      <c r="G224" s="116"/>
      <c r="H224" s="194"/>
    </row>
    <row r="225" spans="1:8" s="218" customFormat="1" ht="90.75" x14ac:dyDescent="0.25">
      <c r="A225" s="211" t="s">
        <v>68</v>
      </c>
      <c r="B225" s="244" t="s">
        <v>178</v>
      </c>
      <c r="C225" s="201"/>
      <c r="D225" s="191"/>
      <c r="E225" s="192"/>
      <c r="F225" s="116"/>
      <c r="G225" s="116"/>
      <c r="H225" s="194"/>
    </row>
    <row r="226" spans="1:8" s="92" customFormat="1" ht="15.75" x14ac:dyDescent="0.25">
      <c r="B226" s="212"/>
      <c r="C226" s="201" t="s">
        <v>33</v>
      </c>
      <c r="D226" s="191">
        <v>16</v>
      </c>
      <c r="E226" s="192"/>
      <c r="F226" s="116">
        <f t="shared" ref="F226" si="12">D226*E226</f>
        <v>0</v>
      </c>
      <c r="G226" s="261"/>
    </row>
    <row r="227" spans="1:8" s="218" customFormat="1" ht="240.75" x14ac:dyDescent="0.25">
      <c r="A227" s="211" t="s">
        <v>32</v>
      </c>
      <c r="B227" s="190" t="s">
        <v>187</v>
      </c>
      <c r="C227" s="201"/>
      <c r="D227" s="191"/>
      <c r="E227" s="192"/>
      <c r="F227" s="116"/>
      <c r="G227" s="116"/>
    </row>
    <row r="228" spans="1:8" s="218" customFormat="1" ht="15.75" x14ac:dyDescent="0.25">
      <c r="B228" s="212" t="s">
        <v>109</v>
      </c>
      <c r="C228" s="201" t="s">
        <v>13</v>
      </c>
      <c r="D228" s="239">
        <v>90</v>
      </c>
      <c r="E228" s="117"/>
      <c r="F228" s="257" t="s">
        <v>196</v>
      </c>
      <c r="G228" s="116">
        <f>D228*E228</f>
        <v>0</v>
      </c>
    </row>
    <row r="229" spans="1:8" s="218" customFormat="1" ht="15.75" x14ac:dyDescent="0.25">
      <c r="B229" s="212"/>
      <c r="C229" s="201"/>
      <c r="D229" s="239"/>
      <c r="E229" s="117"/>
      <c r="F229" s="116"/>
      <c r="G229" s="116"/>
    </row>
    <row r="230" spans="1:8" s="218" customFormat="1" ht="135.75" x14ac:dyDescent="0.25">
      <c r="A230" s="211" t="s">
        <v>184</v>
      </c>
      <c r="B230" s="190" t="s">
        <v>189</v>
      </c>
      <c r="C230" s="201"/>
      <c r="D230" s="239"/>
      <c r="E230" s="117"/>
      <c r="F230" s="116"/>
      <c r="G230" s="116"/>
    </row>
    <row r="231" spans="1:8" s="218" customFormat="1" ht="15.75" x14ac:dyDescent="0.25">
      <c r="B231" s="212" t="s">
        <v>188</v>
      </c>
      <c r="C231" s="201" t="s">
        <v>13</v>
      </c>
      <c r="D231" s="239">
        <v>90</v>
      </c>
      <c r="E231" s="117"/>
      <c r="F231" s="257" t="s">
        <v>196</v>
      </c>
      <c r="G231" s="116">
        <f>D231*E231</f>
        <v>0</v>
      </c>
    </row>
    <row r="232" spans="1:8" s="218" customFormat="1" ht="15.75" x14ac:dyDescent="0.25">
      <c r="B232" s="212"/>
      <c r="C232" s="201"/>
      <c r="D232" s="239"/>
      <c r="E232" s="117"/>
      <c r="F232" s="116"/>
      <c r="G232" s="116"/>
    </row>
    <row r="233" spans="1:8" s="218" customFormat="1" ht="120.75" x14ac:dyDescent="0.25">
      <c r="A233" s="211" t="s">
        <v>185</v>
      </c>
      <c r="B233" s="190" t="s">
        <v>183</v>
      </c>
      <c r="C233" s="201"/>
      <c r="D233" s="239"/>
      <c r="E233" s="117"/>
      <c r="F233" s="116"/>
      <c r="G233" s="116"/>
    </row>
    <row r="234" spans="1:8" s="218" customFormat="1" ht="15.75" x14ac:dyDescent="0.25">
      <c r="A234" s="211"/>
      <c r="B234" s="190"/>
      <c r="C234" s="201" t="s">
        <v>33</v>
      </c>
      <c r="D234" s="191">
        <v>2</v>
      </c>
      <c r="E234" s="192"/>
      <c r="F234" s="257" t="s">
        <v>196</v>
      </c>
      <c r="G234" s="116">
        <f>D234*E234</f>
        <v>0</v>
      </c>
    </row>
    <row r="235" spans="1:8" s="218" customFormat="1" ht="15.75" x14ac:dyDescent="0.25">
      <c r="B235" s="212"/>
      <c r="C235" s="201"/>
      <c r="D235" s="191"/>
      <c r="E235" s="192"/>
      <c r="F235" s="116"/>
      <c r="G235" s="116"/>
    </row>
    <row r="236" spans="1:8" s="218" customFormat="1" ht="180.75" x14ac:dyDescent="0.25">
      <c r="A236" s="211" t="s">
        <v>186</v>
      </c>
      <c r="B236" s="190" t="s">
        <v>179</v>
      </c>
      <c r="C236" s="201"/>
      <c r="D236" s="191"/>
      <c r="E236" s="192"/>
      <c r="F236" s="116"/>
      <c r="G236" s="116"/>
    </row>
    <row r="237" spans="1:8" s="218" customFormat="1" ht="15.75" x14ac:dyDescent="0.25">
      <c r="B237" s="212" t="s">
        <v>180</v>
      </c>
      <c r="C237" s="201" t="s">
        <v>13</v>
      </c>
      <c r="D237" s="239">
        <v>135</v>
      </c>
      <c r="E237" s="117"/>
      <c r="F237" s="257" t="s">
        <v>196</v>
      </c>
      <c r="G237" s="116">
        <f>D237*E237</f>
        <v>0</v>
      </c>
    </row>
    <row r="238" spans="1:8" s="218" customFormat="1" ht="15.75" x14ac:dyDescent="0.25">
      <c r="B238" s="212"/>
      <c r="C238" s="201"/>
      <c r="D238" s="239"/>
      <c r="E238" s="117"/>
      <c r="F238" s="116"/>
      <c r="G238" s="116"/>
    </row>
    <row r="239" spans="1:8" s="92" customFormat="1" ht="135.75" x14ac:dyDescent="0.25">
      <c r="A239" s="211" t="s">
        <v>210</v>
      </c>
      <c r="B239" s="217" t="s">
        <v>200</v>
      </c>
      <c r="C239" s="205"/>
      <c r="D239" s="207"/>
      <c r="E239" s="208"/>
      <c r="F239" s="262"/>
      <c r="G239" s="262"/>
      <c r="H239" s="187"/>
    </row>
    <row r="240" spans="1:8" s="92" customFormat="1" ht="15.75" x14ac:dyDescent="0.25">
      <c r="A240" s="211"/>
      <c r="B240" s="214"/>
      <c r="C240" s="209" t="s">
        <v>33</v>
      </c>
      <c r="D240" s="210">
        <v>4</v>
      </c>
      <c r="E240" s="208"/>
      <c r="F240" s="257" t="s">
        <v>196</v>
      </c>
      <c r="G240" s="262">
        <f>D240*E240</f>
        <v>0</v>
      </c>
      <c r="H240" s="187"/>
    </row>
    <row r="241" spans="1:122" s="92" customFormat="1" ht="16.5" thickBot="1" x14ac:dyDescent="0.3">
      <c r="A241" s="211"/>
      <c r="B241" s="213"/>
      <c r="C241" s="205"/>
      <c r="D241" s="210"/>
      <c r="E241" s="208"/>
      <c r="F241" s="206"/>
      <c r="G241" s="206"/>
      <c r="H241" s="187"/>
    </row>
    <row r="242" spans="1:122" s="92" customFormat="1" ht="16.5" thickBot="1" x14ac:dyDescent="0.3">
      <c r="A242" s="231" t="s">
        <v>31</v>
      </c>
      <c r="B242" s="245" t="str">
        <f>B220</f>
        <v>OPREMA MOSTA</v>
      </c>
      <c r="C242" s="48" t="s">
        <v>19</v>
      </c>
      <c r="D242" s="112"/>
      <c r="E242" s="113"/>
      <c r="F242" s="265">
        <f>SUM(F221:F241)</f>
        <v>0</v>
      </c>
      <c r="G242" s="265">
        <f>SUM(G221:G241)</f>
        <v>0</v>
      </c>
      <c r="H242" s="188"/>
    </row>
    <row r="243" spans="1:122" s="92" customFormat="1" ht="16.5" thickBot="1" x14ac:dyDescent="0.3">
      <c r="A243" s="233"/>
      <c r="B243" s="185"/>
      <c r="C243" s="186"/>
      <c r="D243" s="183"/>
      <c r="E243" s="184"/>
      <c r="F243" s="115"/>
      <c r="G243" s="115"/>
      <c r="H243" s="188"/>
    </row>
    <row r="244" spans="1:122" s="92" customFormat="1" ht="16.5" thickBot="1" x14ac:dyDescent="0.3">
      <c r="A244" s="232" t="s">
        <v>35</v>
      </c>
      <c r="B244" s="286" t="s">
        <v>34</v>
      </c>
      <c r="C244" s="287"/>
      <c r="D244" s="287"/>
      <c r="E244" s="287"/>
      <c r="F244" s="287"/>
      <c r="G244" s="288"/>
      <c r="H244" s="188"/>
    </row>
    <row r="245" spans="1:122" s="92" customFormat="1" ht="15.75" x14ac:dyDescent="0.25">
      <c r="A245" s="234"/>
      <c r="C245" s="30"/>
      <c r="D245" s="118"/>
      <c r="E245" s="118"/>
      <c r="F245" s="115"/>
      <c r="G245" s="115"/>
      <c r="H245" s="188"/>
    </row>
    <row r="246" spans="1:122" ht="45" x14ac:dyDescent="0.25">
      <c r="A246" s="157" t="s">
        <v>36</v>
      </c>
      <c r="B246" s="182" t="s">
        <v>72</v>
      </c>
      <c r="C246" s="180"/>
      <c r="D246" s="119"/>
      <c r="E246" s="120"/>
      <c r="F246" s="115"/>
      <c r="G246" s="115"/>
      <c r="H246" s="188"/>
      <c r="I246" s="92"/>
      <c r="J246" s="92"/>
      <c r="K246" s="92"/>
      <c r="L246" s="92"/>
      <c r="M246" s="92"/>
      <c r="N246" s="92"/>
      <c r="O246" s="92"/>
      <c r="P246" s="92"/>
      <c r="Q246" s="92"/>
      <c r="R246" s="92"/>
      <c r="S246" s="92"/>
      <c r="T246" s="92"/>
      <c r="U246" s="92"/>
      <c r="V246" s="92"/>
      <c r="W246" s="92"/>
      <c r="X246" s="92"/>
      <c r="Y246" s="92"/>
      <c r="Z246" s="92"/>
      <c r="AA246" s="92"/>
      <c r="AB246" s="92"/>
      <c r="AC246" s="92"/>
      <c r="AD246" s="92"/>
      <c r="AE246" s="92"/>
      <c r="AF246" s="92"/>
      <c r="AG246" s="92"/>
      <c r="AH246" s="92"/>
      <c r="AI246" s="92"/>
      <c r="AJ246" s="92"/>
      <c r="AK246" s="92"/>
      <c r="AL246" s="92"/>
      <c r="AM246" s="92"/>
      <c r="AN246" s="92"/>
      <c r="AO246" s="92"/>
      <c r="AP246" s="92"/>
      <c r="AQ246" s="92"/>
      <c r="AR246" s="92"/>
      <c r="AS246" s="92"/>
      <c r="AT246" s="92"/>
      <c r="AU246" s="92"/>
      <c r="AV246" s="92"/>
      <c r="AW246" s="92"/>
      <c r="AX246" s="92"/>
      <c r="AY246" s="92"/>
      <c r="AZ246" s="92"/>
      <c r="BA246" s="92"/>
      <c r="BB246" s="92"/>
      <c r="BC246" s="92"/>
      <c r="BD246" s="92"/>
      <c r="BE246" s="92"/>
      <c r="BF246" s="92"/>
      <c r="BG246" s="92"/>
      <c r="BH246" s="92"/>
      <c r="BI246" s="92"/>
      <c r="BJ246" s="92"/>
      <c r="BK246" s="92"/>
      <c r="BL246" s="92"/>
      <c r="BM246" s="92"/>
      <c r="BN246" s="92"/>
      <c r="BO246" s="92"/>
      <c r="BP246" s="92"/>
      <c r="BQ246" s="92"/>
      <c r="BR246" s="92"/>
      <c r="BS246" s="92"/>
      <c r="BT246" s="92"/>
      <c r="BU246" s="92"/>
      <c r="BV246" s="92"/>
      <c r="BW246" s="92"/>
      <c r="BX246" s="92"/>
      <c r="BY246" s="92"/>
      <c r="BZ246" s="92"/>
      <c r="CA246" s="92"/>
      <c r="CB246" s="92"/>
      <c r="CC246" s="92"/>
      <c r="CD246" s="92"/>
      <c r="CE246" s="92"/>
      <c r="CF246" s="92"/>
      <c r="CG246" s="92"/>
      <c r="CH246" s="92"/>
      <c r="CI246" s="92"/>
      <c r="CJ246" s="92"/>
      <c r="CK246" s="92"/>
      <c r="CL246" s="92"/>
      <c r="CM246" s="92"/>
      <c r="CN246" s="92"/>
      <c r="CO246" s="92"/>
      <c r="CP246" s="92"/>
      <c r="CQ246" s="92"/>
      <c r="CR246" s="92"/>
      <c r="CS246" s="92"/>
      <c r="CT246" s="92"/>
      <c r="CU246" s="92"/>
      <c r="CV246" s="92"/>
      <c r="CW246" s="92"/>
      <c r="CX246" s="92"/>
      <c r="CY246" s="92"/>
      <c r="CZ246" s="92"/>
      <c r="DA246" s="92"/>
      <c r="DB246" s="92"/>
      <c r="DC246" s="92"/>
      <c r="DD246" s="92"/>
      <c r="DE246" s="92"/>
      <c r="DF246" s="92"/>
      <c r="DG246" s="92"/>
      <c r="DH246" s="92"/>
      <c r="DI246" s="92"/>
      <c r="DJ246" s="92"/>
      <c r="DK246" s="92"/>
      <c r="DL246" s="92"/>
      <c r="DM246" s="92"/>
      <c r="DN246" s="92"/>
      <c r="DO246" s="92"/>
      <c r="DP246" s="92"/>
      <c r="DQ246" s="92"/>
      <c r="DR246" s="92"/>
    </row>
    <row r="247" spans="1:122" ht="15.75" x14ac:dyDescent="0.25">
      <c r="A247" s="157"/>
      <c r="B247" s="180"/>
      <c r="C247" s="181" t="s">
        <v>33</v>
      </c>
      <c r="D247" s="114">
        <v>1</v>
      </c>
      <c r="E247" s="216"/>
      <c r="F247" s="116">
        <f t="shared" ref="F247" si="13">D247*E247</f>
        <v>0</v>
      </c>
      <c r="G247" s="257" t="s">
        <v>196</v>
      </c>
      <c r="H247" s="92"/>
      <c r="I247" s="92"/>
      <c r="J247" s="92"/>
      <c r="K247" s="92"/>
      <c r="L247" s="92"/>
      <c r="M247" s="92"/>
      <c r="N247" s="92"/>
      <c r="O247" s="92"/>
      <c r="P247" s="92"/>
      <c r="Q247" s="92"/>
      <c r="R247" s="92"/>
      <c r="S247" s="92"/>
      <c r="T247" s="92"/>
      <c r="U247" s="92"/>
      <c r="V247" s="92"/>
      <c r="W247" s="92"/>
      <c r="X247" s="92"/>
      <c r="Y247" s="92"/>
      <c r="Z247" s="92"/>
      <c r="AA247" s="92"/>
      <c r="AB247" s="92"/>
      <c r="AC247" s="92"/>
      <c r="AD247" s="92"/>
      <c r="AE247" s="92"/>
      <c r="AF247" s="92"/>
      <c r="AG247" s="92"/>
      <c r="AH247" s="92"/>
      <c r="AI247" s="92"/>
      <c r="AJ247" s="92"/>
      <c r="AK247" s="92"/>
      <c r="AL247" s="92"/>
      <c r="AM247" s="92"/>
      <c r="AN247" s="92"/>
      <c r="AO247" s="92"/>
      <c r="AP247" s="92"/>
      <c r="AQ247" s="92"/>
      <c r="AR247" s="92"/>
      <c r="AS247" s="92"/>
      <c r="AT247" s="92"/>
      <c r="AU247" s="92"/>
      <c r="AV247" s="92"/>
      <c r="AW247" s="92"/>
      <c r="AX247" s="92"/>
      <c r="AY247" s="92"/>
      <c r="AZ247" s="92"/>
      <c r="BA247" s="92"/>
      <c r="BB247" s="92"/>
      <c r="BC247" s="92"/>
      <c r="BD247" s="92"/>
      <c r="BE247" s="92"/>
      <c r="BF247" s="92"/>
      <c r="BG247" s="92"/>
      <c r="BH247" s="92"/>
      <c r="BI247" s="92"/>
      <c r="BJ247" s="92"/>
      <c r="BK247" s="92"/>
      <c r="BL247" s="92"/>
      <c r="BM247" s="92"/>
      <c r="BN247" s="92"/>
      <c r="BO247" s="92"/>
      <c r="BP247" s="92"/>
      <c r="BQ247" s="92"/>
      <c r="BR247" s="92"/>
      <c r="BS247" s="92"/>
      <c r="BT247" s="92"/>
      <c r="BU247" s="92"/>
      <c r="BV247" s="92"/>
      <c r="BW247" s="92"/>
      <c r="BX247" s="92"/>
      <c r="BY247" s="92"/>
      <c r="BZ247" s="92"/>
      <c r="CA247" s="92"/>
      <c r="CB247" s="92"/>
      <c r="CC247" s="92"/>
      <c r="CD247" s="92"/>
      <c r="CE247" s="92"/>
      <c r="CF247" s="92"/>
      <c r="CG247" s="92"/>
      <c r="CH247" s="92"/>
      <c r="CI247" s="92"/>
      <c r="CJ247" s="92"/>
      <c r="CK247" s="92"/>
      <c r="CL247" s="92"/>
      <c r="CM247" s="92"/>
      <c r="CN247" s="92"/>
      <c r="CO247" s="92"/>
      <c r="CP247" s="92"/>
      <c r="CQ247" s="92"/>
      <c r="CR247" s="92"/>
      <c r="CS247" s="92"/>
      <c r="CT247" s="92"/>
      <c r="CU247" s="92"/>
      <c r="CV247" s="92"/>
      <c r="CW247" s="92"/>
      <c r="CX247" s="92"/>
      <c r="CY247" s="92"/>
      <c r="CZ247" s="92"/>
      <c r="DA247" s="92"/>
      <c r="DB247" s="92"/>
      <c r="DC247" s="92"/>
      <c r="DD247" s="92"/>
      <c r="DE247" s="92"/>
      <c r="DF247" s="92"/>
      <c r="DG247" s="92"/>
      <c r="DH247" s="92"/>
      <c r="DI247" s="92"/>
      <c r="DJ247" s="92"/>
      <c r="DK247" s="92"/>
      <c r="DL247" s="92"/>
      <c r="DM247" s="92"/>
      <c r="DN247" s="92"/>
      <c r="DO247" s="92"/>
      <c r="DP247" s="92"/>
      <c r="DQ247" s="92"/>
      <c r="DR247" s="92"/>
    </row>
    <row r="248" spans="1:122" s="92" customFormat="1" ht="165" x14ac:dyDescent="0.25">
      <c r="A248" s="157" t="s">
        <v>51</v>
      </c>
      <c r="B248" s="228" t="s">
        <v>190</v>
      </c>
      <c r="C248" s="102"/>
      <c r="D248" s="102"/>
      <c r="E248" s="229"/>
      <c r="F248" s="263"/>
      <c r="G248" s="263"/>
      <c r="H248" s="218"/>
    </row>
    <row r="249" spans="1:122" s="92" customFormat="1" ht="75" x14ac:dyDescent="0.25">
      <c r="A249" s="157"/>
      <c r="B249" s="228" t="s">
        <v>71</v>
      </c>
      <c r="C249" s="102"/>
      <c r="D249" s="102"/>
      <c r="E249" s="229"/>
      <c r="F249" s="263"/>
      <c r="G249" s="263"/>
      <c r="H249" s="218"/>
    </row>
    <row r="250" spans="1:122" s="92" customFormat="1" ht="20.25" customHeight="1" x14ac:dyDescent="0.25">
      <c r="A250" s="157"/>
      <c r="B250" s="101"/>
      <c r="C250" s="102" t="s">
        <v>55</v>
      </c>
      <c r="D250" s="102">
        <v>1</v>
      </c>
      <c r="E250" s="216"/>
      <c r="F250" s="264">
        <f>D250*E250</f>
        <v>0</v>
      </c>
      <c r="G250" s="257" t="s">
        <v>196</v>
      </c>
      <c r="H250" s="218"/>
    </row>
    <row r="251" spans="1:122" s="218" customFormat="1" ht="20.25" customHeight="1" x14ac:dyDescent="0.25">
      <c r="A251" s="157"/>
      <c r="B251" s="101"/>
      <c r="C251" s="102"/>
      <c r="D251" s="102"/>
      <c r="E251" s="216"/>
      <c r="F251" s="216"/>
      <c r="G251" s="216"/>
    </row>
    <row r="252" spans="1:122" s="92" customFormat="1" ht="17.25" customHeight="1" thickBot="1" x14ac:dyDescent="0.3">
      <c r="A252" s="157"/>
      <c r="B252" s="180"/>
      <c r="C252" s="181"/>
      <c r="D252" s="114"/>
      <c r="E252" s="120"/>
      <c r="F252" s="115"/>
      <c r="G252" s="115"/>
    </row>
    <row r="253" spans="1:122" s="92" customFormat="1" ht="16.5" thickBot="1" x14ac:dyDescent="0.3">
      <c r="A253" s="173" t="s">
        <v>35</v>
      </c>
      <c r="B253" s="137" t="str">
        <f>B244</f>
        <v>ZAVRŠNI RADOVI</v>
      </c>
      <c r="C253" s="48" t="s">
        <v>19</v>
      </c>
      <c r="D253" s="42"/>
      <c r="E253" s="158"/>
      <c r="F253" s="266">
        <f>SUM(F246:F252)</f>
        <v>0</v>
      </c>
      <c r="G253" s="266">
        <f>SUM(G246:G252)</f>
        <v>0</v>
      </c>
      <c r="H253"/>
    </row>
    <row r="254" spans="1:122" s="92" customFormat="1" x14ac:dyDescent="0.25">
      <c r="C254" s="30"/>
      <c r="G254" s="218"/>
      <c r="H254"/>
    </row>
    <row r="255" spans="1:122" ht="16.5" thickBot="1" x14ac:dyDescent="0.3">
      <c r="A255" s="141"/>
      <c r="B255" s="164"/>
      <c r="C255" s="142"/>
      <c r="D255" s="142"/>
      <c r="E255" s="139"/>
      <c r="F255" s="140"/>
      <c r="G255" s="140"/>
      <c r="I255" s="92"/>
      <c r="J255" s="92"/>
      <c r="K255" s="92"/>
      <c r="L255" s="92"/>
      <c r="M255" s="92"/>
      <c r="N255" s="92"/>
      <c r="O255" s="92"/>
      <c r="P255" s="92"/>
      <c r="Q255" s="92"/>
      <c r="R255" s="92"/>
      <c r="S255" s="92"/>
      <c r="T255" s="92"/>
      <c r="U255" s="92"/>
      <c r="V255" s="92"/>
      <c r="W255" s="92"/>
      <c r="X255" s="92"/>
      <c r="Y255" s="92"/>
      <c r="Z255" s="92"/>
      <c r="AA255" s="92"/>
      <c r="AB255" s="92"/>
      <c r="AC255" s="92"/>
      <c r="AD255" s="92"/>
      <c r="AE255" s="92"/>
      <c r="AF255" s="92"/>
      <c r="AG255" s="92"/>
      <c r="AH255" s="92"/>
      <c r="AI255" s="92"/>
      <c r="AJ255" s="92"/>
      <c r="AK255" s="92"/>
      <c r="AL255" s="92"/>
      <c r="AM255" s="92"/>
      <c r="AN255" s="92"/>
      <c r="AO255" s="92"/>
      <c r="AP255" s="92"/>
      <c r="AQ255" s="92"/>
      <c r="AR255" s="92"/>
      <c r="AS255" s="92"/>
      <c r="AT255" s="92"/>
      <c r="AU255" s="92"/>
      <c r="AV255" s="92"/>
      <c r="AW255" s="92"/>
      <c r="AX255" s="92"/>
      <c r="AY255" s="92"/>
      <c r="AZ255" s="92"/>
      <c r="BA255" s="92"/>
      <c r="BB255" s="92"/>
      <c r="BC255" s="92"/>
      <c r="BD255" s="92"/>
      <c r="BE255" s="92"/>
      <c r="BF255" s="92"/>
      <c r="BG255" s="92"/>
      <c r="BH255" s="92"/>
      <c r="BI255" s="92"/>
      <c r="BJ255" s="92"/>
      <c r="BK255" s="92"/>
      <c r="BL255" s="92"/>
      <c r="BM255" s="92"/>
      <c r="BN255" s="92"/>
      <c r="BO255" s="92"/>
      <c r="BP255" s="92"/>
      <c r="BQ255" s="92"/>
      <c r="BR255" s="92"/>
      <c r="BS255" s="92"/>
      <c r="BT255" s="92"/>
      <c r="BU255" s="92"/>
      <c r="BV255" s="92"/>
      <c r="BW255" s="92"/>
      <c r="BX255" s="92"/>
      <c r="BY255" s="92"/>
      <c r="BZ255" s="92"/>
      <c r="CA255" s="92"/>
      <c r="CB255" s="92"/>
      <c r="CC255" s="92"/>
      <c r="CD255" s="92"/>
      <c r="CE255" s="92"/>
      <c r="CF255" s="92"/>
      <c r="CG255" s="92"/>
      <c r="CH255" s="92"/>
      <c r="CI255" s="92"/>
      <c r="CJ255" s="92"/>
      <c r="CK255" s="92"/>
      <c r="CL255" s="92"/>
      <c r="CM255" s="92"/>
      <c r="CN255" s="92"/>
      <c r="CO255" s="92"/>
      <c r="CP255" s="92"/>
      <c r="CQ255" s="92"/>
      <c r="CR255" s="92"/>
      <c r="CS255" s="92"/>
      <c r="CT255" s="92"/>
      <c r="CU255" s="92"/>
      <c r="CV255" s="92"/>
      <c r="CW255" s="92"/>
      <c r="CX255" s="92"/>
      <c r="CY255" s="92"/>
      <c r="CZ255" s="92"/>
      <c r="DA255" s="92"/>
      <c r="DB255" s="92"/>
      <c r="DC255" s="92"/>
      <c r="DD255" s="92"/>
      <c r="DE255" s="92"/>
      <c r="DF255" s="92"/>
      <c r="DG255" s="92"/>
      <c r="DH255" s="92"/>
      <c r="DI255" s="92"/>
      <c r="DJ255" s="92"/>
      <c r="DK255" s="92"/>
      <c r="DL255" s="92"/>
      <c r="DM255" s="92"/>
      <c r="DN255" s="92"/>
      <c r="DO255" s="92"/>
      <c r="DP255" s="92"/>
      <c r="DQ255" s="92"/>
      <c r="DR255" s="92"/>
    </row>
    <row r="256" spans="1:122" ht="16.5" thickBot="1" x14ac:dyDescent="0.3">
      <c r="A256" s="178"/>
      <c r="B256" s="156" t="s">
        <v>37</v>
      </c>
      <c r="C256" s="167"/>
      <c r="D256" s="167"/>
      <c r="E256" s="146"/>
      <c r="F256" s="175"/>
      <c r="G256" s="175"/>
      <c r="I256" s="92"/>
      <c r="J256" s="92"/>
      <c r="K256" s="92"/>
      <c r="L256" s="92"/>
      <c r="M256" s="92"/>
      <c r="N256" s="92"/>
      <c r="O256" s="92"/>
      <c r="P256" s="92"/>
      <c r="Q256" s="92"/>
      <c r="R256" s="92"/>
      <c r="S256" s="92"/>
      <c r="T256" s="92"/>
      <c r="U256" s="92"/>
      <c r="V256" s="92"/>
      <c r="W256" s="92"/>
      <c r="X256" s="92"/>
      <c r="Y256" s="92"/>
      <c r="Z256" s="92"/>
      <c r="AA256" s="92"/>
      <c r="AB256" s="92"/>
      <c r="AC256" s="92"/>
      <c r="AD256" s="92"/>
      <c r="AE256" s="92"/>
      <c r="AF256" s="92"/>
      <c r="AG256" s="92"/>
      <c r="AH256" s="92"/>
      <c r="AI256" s="92"/>
      <c r="AJ256" s="92"/>
      <c r="AK256" s="92"/>
      <c r="AL256" s="92"/>
      <c r="AM256" s="92"/>
      <c r="AN256" s="92"/>
      <c r="AO256" s="92"/>
      <c r="AP256" s="92"/>
      <c r="AQ256" s="92"/>
      <c r="AR256" s="92"/>
      <c r="AS256" s="92"/>
      <c r="AT256" s="92"/>
      <c r="AU256" s="92"/>
      <c r="AV256" s="92"/>
      <c r="AW256" s="92"/>
      <c r="AX256" s="92"/>
      <c r="AY256" s="92"/>
      <c r="AZ256" s="92"/>
      <c r="BA256" s="92"/>
      <c r="BB256" s="92"/>
      <c r="BC256" s="92"/>
      <c r="BD256" s="92"/>
      <c r="BE256" s="92"/>
      <c r="BF256" s="92"/>
      <c r="BG256" s="92"/>
      <c r="BH256" s="92"/>
      <c r="BI256" s="92"/>
      <c r="BJ256" s="92"/>
      <c r="BK256" s="92"/>
      <c r="BL256" s="92"/>
      <c r="BM256" s="92"/>
      <c r="BN256" s="92"/>
      <c r="BO256" s="92"/>
      <c r="BP256" s="92"/>
      <c r="BQ256" s="92"/>
      <c r="BR256" s="92"/>
      <c r="BS256" s="92"/>
      <c r="BT256" s="92"/>
      <c r="BU256" s="92"/>
      <c r="BV256" s="92"/>
      <c r="BW256" s="92"/>
      <c r="BX256" s="92"/>
      <c r="BY256" s="92"/>
      <c r="BZ256" s="92"/>
      <c r="CA256" s="92"/>
      <c r="CB256" s="92"/>
      <c r="CC256" s="92"/>
      <c r="CD256" s="92"/>
      <c r="CE256" s="92"/>
      <c r="CF256" s="92"/>
      <c r="CG256" s="92"/>
      <c r="CH256" s="92"/>
      <c r="CI256" s="92"/>
      <c r="CJ256" s="92"/>
      <c r="CK256" s="92"/>
      <c r="CL256" s="92"/>
      <c r="CM256" s="92"/>
      <c r="CN256" s="92"/>
      <c r="CO256" s="92"/>
      <c r="CP256" s="92"/>
      <c r="CQ256" s="92"/>
      <c r="CR256" s="92"/>
      <c r="CS256" s="92"/>
      <c r="CT256" s="92"/>
      <c r="CU256" s="92"/>
      <c r="CV256" s="92"/>
      <c r="CW256" s="92"/>
      <c r="CX256" s="92"/>
      <c r="CY256" s="92"/>
      <c r="CZ256" s="92"/>
      <c r="DA256" s="92"/>
      <c r="DB256" s="92"/>
      <c r="DC256" s="92"/>
      <c r="DD256" s="92"/>
      <c r="DE256" s="92"/>
      <c r="DF256" s="92"/>
      <c r="DG256" s="92"/>
      <c r="DH256" s="92"/>
      <c r="DI256" s="92"/>
      <c r="DJ256" s="92"/>
      <c r="DK256" s="92"/>
      <c r="DL256" s="92"/>
      <c r="DM256" s="92"/>
      <c r="DN256" s="92"/>
      <c r="DO256" s="92"/>
      <c r="DP256" s="92"/>
      <c r="DQ256" s="92"/>
      <c r="DR256" s="92"/>
    </row>
    <row r="257" spans="1:122" s="92" customFormat="1" ht="16.5" thickBot="1" x14ac:dyDescent="0.3">
      <c r="A257" s="172" t="s">
        <v>7</v>
      </c>
      <c r="B257" s="165" t="str">
        <f>B8</f>
        <v>PRIPREMNI RADOVI</v>
      </c>
      <c r="C257" s="166"/>
      <c r="D257" s="147"/>
      <c r="E257" s="159"/>
      <c r="F257" s="176">
        <f>F31</f>
        <v>0</v>
      </c>
      <c r="G257" s="176">
        <f>G31</f>
        <v>0</v>
      </c>
      <c r="H257"/>
    </row>
    <row r="258" spans="1:122" s="92" customFormat="1" ht="32.25" thickBot="1" x14ac:dyDescent="0.3">
      <c r="A258" s="172" t="s">
        <v>18</v>
      </c>
      <c r="B258" s="246" t="str">
        <f>B33</f>
        <v>RADOVI NA SANACIJI PODGLEDA I DONJEG USTROJA  (UPORNJAK U1)</v>
      </c>
      <c r="C258" s="163"/>
      <c r="D258" s="165"/>
      <c r="E258" s="168"/>
      <c r="F258" s="176">
        <f>F106</f>
        <v>0</v>
      </c>
      <c r="G258" s="176">
        <f>G106</f>
        <v>0</v>
      </c>
      <c r="H258"/>
    </row>
    <row r="259" spans="1:122" ht="48" thickBot="1" x14ac:dyDescent="0.3">
      <c r="A259" s="172" t="s">
        <v>16</v>
      </c>
      <c r="B259" s="171" t="str">
        <f>B108</f>
        <v>RADOVI NA SANACIJI GORNJEG USTROJA (ASFALTNOG KOLNIKA I PJEŠAČKIH STAZA - OGRADA, RUBNJAKA, VIJENACA)</v>
      </c>
      <c r="C259" s="166"/>
      <c r="D259" s="147"/>
      <c r="E259" s="159"/>
      <c r="F259" s="176">
        <f>F218</f>
        <v>0</v>
      </c>
      <c r="G259" s="176">
        <f>G218</f>
        <v>0</v>
      </c>
      <c r="I259" s="92"/>
      <c r="J259" s="92"/>
      <c r="K259" s="92"/>
      <c r="L259" s="92"/>
      <c r="M259" s="92"/>
      <c r="N259" s="92"/>
      <c r="O259" s="92"/>
      <c r="P259" s="92"/>
      <c r="Q259" s="92"/>
      <c r="R259" s="92"/>
      <c r="S259" s="92"/>
      <c r="T259" s="92"/>
      <c r="U259" s="92"/>
      <c r="V259" s="92"/>
      <c r="W259" s="92"/>
      <c r="X259" s="92"/>
      <c r="Y259" s="92"/>
      <c r="Z259" s="92"/>
      <c r="AA259" s="92"/>
      <c r="AB259" s="92"/>
      <c r="AC259" s="92"/>
      <c r="AD259" s="92"/>
      <c r="AE259" s="92"/>
      <c r="AF259" s="92"/>
      <c r="AG259" s="92"/>
      <c r="AH259" s="92"/>
      <c r="AI259" s="92"/>
      <c r="AJ259" s="92"/>
      <c r="AK259" s="92"/>
      <c r="AL259" s="92"/>
      <c r="AM259" s="92"/>
      <c r="AN259" s="92"/>
      <c r="AO259" s="92"/>
      <c r="AP259" s="92"/>
      <c r="AQ259" s="92"/>
      <c r="AR259" s="92"/>
      <c r="AS259" s="92"/>
      <c r="AT259" s="92"/>
      <c r="AU259" s="92"/>
      <c r="AV259" s="92"/>
      <c r="AW259" s="92"/>
      <c r="AX259" s="92"/>
      <c r="AY259" s="92"/>
      <c r="AZ259" s="92"/>
      <c r="BA259" s="92"/>
      <c r="BB259" s="92"/>
      <c r="BC259" s="92"/>
      <c r="BD259" s="92"/>
      <c r="BE259" s="92"/>
      <c r="BF259" s="92"/>
      <c r="BG259" s="92"/>
      <c r="BH259" s="92"/>
      <c r="BI259" s="92"/>
      <c r="BJ259" s="92"/>
      <c r="BK259" s="92"/>
      <c r="BL259" s="92"/>
      <c r="BM259" s="92"/>
      <c r="BN259" s="92"/>
      <c r="BO259" s="92"/>
      <c r="BP259" s="92"/>
      <c r="BQ259" s="92"/>
      <c r="BR259" s="92"/>
      <c r="BS259" s="92"/>
      <c r="BT259" s="92"/>
      <c r="BU259" s="92"/>
      <c r="BV259" s="92"/>
      <c r="BW259" s="92"/>
      <c r="BX259" s="92"/>
      <c r="BY259" s="92"/>
      <c r="BZ259" s="92"/>
      <c r="CA259" s="92"/>
      <c r="CB259" s="92"/>
      <c r="CC259" s="92"/>
      <c r="CD259" s="92"/>
      <c r="CE259" s="92"/>
      <c r="CF259" s="92"/>
      <c r="CG259" s="92"/>
      <c r="CH259" s="92"/>
      <c r="CI259" s="92"/>
      <c r="CJ259" s="92"/>
      <c r="CK259" s="92"/>
      <c r="CL259" s="92"/>
      <c r="CM259" s="92"/>
      <c r="CN259" s="92"/>
      <c r="CO259" s="92"/>
      <c r="CP259" s="92"/>
      <c r="CQ259" s="92"/>
      <c r="CR259" s="92"/>
      <c r="CS259" s="92"/>
      <c r="CT259" s="92"/>
      <c r="CU259" s="92"/>
      <c r="CV259" s="92"/>
      <c r="CW259" s="92"/>
      <c r="CX259" s="92"/>
      <c r="CY259" s="92"/>
      <c r="CZ259" s="92"/>
      <c r="DA259" s="92"/>
      <c r="DB259" s="92"/>
      <c r="DC259" s="92"/>
      <c r="DD259" s="92"/>
      <c r="DE259" s="92"/>
      <c r="DF259" s="92"/>
      <c r="DG259" s="92"/>
      <c r="DH259" s="92"/>
      <c r="DI259" s="92"/>
      <c r="DJ259" s="92"/>
      <c r="DK259" s="92"/>
      <c r="DL259" s="92"/>
      <c r="DM259" s="92"/>
      <c r="DN259" s="92"/>
      <c r="DO259" s="92"/>
      <c r="DP259" s="92"/>
      <c r="DQ259" s="92"/>
      <c r="DR259" s="92"/>
    </row>
    <row r="260" spans="1:122" ht="16.5" thickBot="1" x14ac:dyDescent="0.3">
      <c r="A260" s="174" t="s">
        <v>31</v>
      </c>
      <c r="B260" s="179" t="s">
        <v>173</v>
      </c>
      <c r="C260" s="166"/>
      <c r="D260" s="147"/>
      <c r="E260" s="159"/>
      <c r="F260" s="176">
        <f>F242</f>
        <v>0</v>
      </c>
      <c r="G260" s="176">
        <f>G242</f>
        <v>0</v>
      </c>
      <c r="I260" s="92"/>
      <c r="J260" s="92"/>
      <c r="K260" s="92"/>
      <c r="L260" s="92"/>
      <c r="M260" s="92"/>
      <c r="N260" s="92"/>
      <c r="O260" s="92"/>
      <c r="P260" s="92"/>
      <c r="Q260" s="92"/>
      <c r="R260" s="92"/>
      <c r="S260" s="92"/>
      <c r="T260" s="92"/>
      <c r="U260" s="92"/>
      <c r="V260" s="92"/>
      <c r="W260" s="92"/>
      <c r="X260" s="92"/>
      <c r="Y260" s="92"/>
      <c r="Z260" s="92"/>
      <c r="AA260" s="92"/>
      <c r="AB260" s="92"/>
      <c r="AC260" s="92"/>
      <c r="AD260" s="92"/>
      <c r="AE260" s="92"/>
      <c r="AF260" s="92"/>
      <c r="AG260" s="92"/>
      <c r="AH260" s="92"/>
      <c r="AI260" s="92"/>
      <c r="AJ260" s="92"/>
      <c r="AK260" s="92"/>
      <c r="AL260" s="92"/>
      <c r="AM260" s="92"/>
      <c r="AN260" s="92"/>
      <c r="AO260" s="92"/>
      <c r="AP260" s="92"/>
      <c r="AQ260" s="92"/>
      <c r="AR260" s="92"/>
      <c r="AS260" s="92"/>
      <c r="AT260" s="92"/>
      <c r="AU260" s="92"/>
      <c r="AV260" s="92"/>
      <c r="AW260" s="92"/>
      <c r="AX260" s="92"/>
      <c r="AY260" s="92"/>
      <c r="AZ260" s="92"/>
      <c r="BA260" s="92"/>
      <c r="BB260" s="92"/>
      <c r="BC260" s="92"/>
      <c r="BD260" s="92"/>
      <c r="BE260" s="92"/>
      <c r="BF260" s="92"/>
      <c r="BG260" s="92"/>
      <c r="BH260" s="92"/>
      <c r="BI260" s="92"/>
      <c r="BJ260" s="92"/>
      <c r="BK260" s="92"/>
      <c r="BL260" s="92"/>
      <c r="BM260" s="92"/>
      <c r="BN260" s="92"/>
      <c r="BO260" s="92"/>
      <c r="BP260" s="92"/>
      <c r="BQ260" s="92"/>
      <c r="BR260" s="92"/>
      <c r="BS260" s="92"/>
      <c r="BT260" s="92"/>
      <c r="BU260" s="92"/>
      <c r="BV260" s="92"/>
      <c r="BW260" s="92"/>
      <c r="BX260" s="92"/>
      <c r="BY260" s="92"/>
      <c r="BZ260" s="92"/>
      <c r="CA260" s="92"/>
      <c r="CB260" s="92"/>
      <c r="CC260" s="92"/>
      <c r="CD260" s="92"/>
      <c r="CE260" s="92"/>
      <c r="CF260" s="92"/>
      <c r="CG260" s="92"/>
      <c r="CH260" s="92"/>
      <c r="CI260" s="92"/>
      <c r="CJ260" s="92"/>
      <c r="CK260" s="92"/>
      <c r="CL260" s="92"/>
      <c r="CM260" s="92"/>
      <c r="CN260" s="92"/>
      <c r="CO260" s="92"/>
      <c r="CP260" s="92"/>
      <c r="CQ260" s="92"/>
      <c r="CR260" s="92"/>
      <c r="CS260" s="92"/>
      <c r="CT260" s="92"/>
      <c r="CU260" s="92"/>
      <c r="CV260" s="92"/>
      <c r="CW260" s="92"/>
      <c r="CX260" s="92"/>
      <c r="CY260" s="92"/>
      <c r="CZ260" s="92"/>
      <c r="DA260" s="92"/>
      <c r="DB260" s="92"/>
      <c r="DC260" s="92"/>
      <c r="DD260" s="92"/>
      <c r="DE260" s="92"/>
      <c r="DF260" s="92"/>
      <c r="DG260" s="92"/>
      <c r="DH260" s="92"/>
      <c r="DI260" s="92"/>
      <c r="DJ260" s="92"/>
      <c r="DK260" s="92"/>
      <c r="DL260" s="92"/>
      <c r="DM260" s="92"/>
      <c r="DN260" s="92"/>
      <c r="DO260" s="92"/>
      <c r="DP260" s="92"/>
      <c r="DQ260" s="92"/>
      <c r="DR260" s="92"/>
    </row>
    <row r="261" spans="1:122" ht="16.5" thickBot="1" x14ac:dyDescent="0.3">
      <c r="A261" s="172" t="s">
        <v>35</v>
      </c>
      <c r="B261" s="171" t="s">
        <v>34</v>
      </c>
      <c r="C261" s="166"/>
      <c r="D261" s="147"/>
      <c r="E261" s="159"/>
      <c r="F261" s="176">
        <f>F253</f>
        <v>0</v>
      </c>
      <c r="G261" s="176">
        <f>G253</f>
        <v>0</v>
      </c>
      <c r="I261" s="92"/>
      <c r="J261" s="92"/>
      <c r="K261" s="92"/>
      <c r="L261" s="92"/>
      <c r="M261" s="92"/>
      <c r="N261" s="92"/>
      <c r="O261" s="92"/>
      <c r="P261" s="92"/>
      <c r="Q261" s="92"/>
      <c r="R261" s="92"/>
      <c r="S261" s="92"/>
      <c r="T261" s="92"/>
      <c r="U261" s="92"/>
      <c r="V261" s="92"/>
      <c r="W261" s="92"/>
      <c r="X261" s="92"/>
      <c r="Y261" s="92"/>
      <c r="Z261" s="92"/>
      <c r="AA261" s="92"/>
      <c r="AB261" s="92"/>
      <c r="AC261" s="92"/>
      <c r="AD261" s="92"/>
      <c r="AE261" s="92"/>
      <c r="AF261" s="92"/>
      <c r="AG261" s="92"/>
      <c r="AH261" s="92"/>
      <c r="AI261" s="92"/>
      <c r="AJ261" s="92"/>
      <c r="AK261" s="92"/>
      <c r="AL261" s="92"/>
      <c r="AM261" s="92"/>
      <c r="AN261" s="92"/>
      <c r="AO261" s="92"/>
      <c r="AP261" s="92"/>
      <c r="AQ261" s="92"/>
      <c r="AR261" s="92"/>
      <c r="AS261" s="92"/>
      <c r="AT261" s="92"/>
      <c r="AU261" s="92"/>
      <c r="AV261" s="92"/>
      <c r="AW261" s="92"/>
      <c r="AX261" s="92"/>
      <c r="AY261" s="92"/>
      <c r="AZ261" s="92"/>
      <c r="BA261" s="92"/>
      <c r="BB261" s="92"/>
      <c r="BC261" s="92"/>
      <c r="BD261" s="92"/>
      <c r="BE261" s="92"/>
      <c r="BF261" s="92"/>
      <c r="BG261" s="92"/>
      <c r="BH261" s="92"/>
      <c r="BI261" s="92"/>
      <c r="BJ261" s="92"/>
      <c r="BK261" s="92"/>
      <c r="BL261" s="92"/>
      <c r="BM261" s="92"/>
      <c r="BN261" s="92"/>
      <c r="BO261" s="92"/>
      <c r="BP261" s="92"/>
      <c r="BQ261" s="92"/>
      <c r="BR261" s="92"/>
      <c r="BS261" s="92"/>
      <c r="BT261" s="92"/>
      <c r="BU261" s="92"/>
      <c r="BV261" s="92"/>
      <c r="BW261" s="92"/>
      <c r="BX261" s="92"/>
      <c r="BY261" s="92"/>
      <c r="BZ261" s="92"/>
      <c r="CA261" s="92"/>
      <c r="CB261" s="92"/>
      <c r="CC261" s="92"/>
      <c r="CD261" s="92"/>
      <c r="CE261" s="92"/>
      <c r="CF261" s="92"/>
      <c r="CG261" s="92"/>
      <c r="CH261" s="92"/>
      <c r="CI261" s="92"/>
      <c r="CJ261" s="92"/>
      <c r="CK261" s="92"/>
      <c r="CL261" s="92"/>
      <c r="CM261" s="92"/>
      <c r="CN261" s="92"/>
      <c r="CO261" s="92"/>
      <c r="CP261" s="92"/>
      <c r="CQ261" s="92"/>
      <c r="CR261" s="92"/>
      <c r="CS261" s="92"/>
      <c r="CT261" s="92"/>
      <c r="CU261" s="92"/>
      <c r="CV261" s="92"/>
      <c r="CW261" s="92"/>
      <c r="CX261" s="92"/>
      <c r="CY261" s="92"/>
      <c r="CZ261" s="92"/>
      <c r="DA261" s="92"/>
      <c r="DB261" s="92"/>
      <c r="DC261" s="92"/>
      <c r="DD261" s="92"/>
      <c r="DE261" s="92"/>
      <c r="DF261" s="92"/>
      <c r="DG261" s="92"/>
      <c r="DH261" s="92"/>
      <c r="DI261" s="92"/>
      <c r="DJ261" s="92"/>
      <c r="DK261" s="92"/>
      <c r="DL261" s="92"/>
      <c r="DM261" s="92"/>
      <c r="DN261" s="92"/>
      <c r="DO261" s="92"/>
      <c r="DP261" s="92"/>
      <c r="DQ261" s="92"/>
      <c r="DR261" s="92"/>
    </row>
    <row r="262" spans="1:122" s="92" customFormat="1" ht="15.75" thickBot="1" x14ac:dyDescent="0.3">
      <c r="A262" s="138"/>
      <c r="B262" s="170"/>
      <c r="C262" s="149"/>
      <c r="D262" s="150"/>
      <c r="E262" s="151"/>
      <c r="F262" s="161"/>
      <c r="G262" s="161"/>
      <c r="H262"/>
    </row>
    <row r="263" spans="1:122" s="92" customFormat="1" ht="32.25" thickBot="1" x14ac:dyDescent="0.3">
      <c r="A263" s="143"/>
      <c r="B263" s="145" t="s">
        <v>164</v>
      </c>
      <c r="C263" s="166"/>
      <c r="D263" s="147"/>
      <c r="E263" s="148"/>
      <c r="F263" s="176">
        <f>SUM(F257:F261)</f>
        <v>0</v>
      </c>
      <c r="G263" s="176">
        <f>SUM(G257:G261)</f>
        <v>0</v>
      </c>
      <c r="H263"/>
    </row>
    <row r="264" spans="1:122" s="218" customFormat="1" ht="16.5" thickBot="1" x14ac:dyDescent="0.3">
      <c r="A264" s="143"/>
      <c r="B264" s="145" t="s">
        <v>213</v>
      </c>
      <c r="C264" s="166"/>
      <c r="D264" s="147"/>
      <c r="E264" s="148"/>
      <c r="F264" s="176"/>
      <c r="G264" s="176">
        <f>SUM(F263+G263)</f>
        <v>0</v>
      </c>
    </row>
    <row r="265" spans="1:122" s="92" customFormat="1" ht="15.75" thickBot="1" x14ac:dyDescent="0.3">
      <c r="A265" s="143"/>
      <c r="B265" s="152"/>
      <c r="C265" s="169"/>
      <c r="D265" s="169"/>
      <c r="E265" s="153"/>
      <c r="F265" s="177"/>
      <c r="G265" s="177"/>
      <c r="H265"/>
    </row>
    <row r="266" spans="1:122" s="92" customFormat="1" ht="16.5" thickBot="1" x14ac:dyDescent="0.3">
      <c r="A266" s="138"/>
      <c r="B266" s="166" t="s">
        <v>38</v>
      </c>
      <c r="C266" s="155"/>
      <c r="D266" s="154"/>
      <c r="E266" s="160"/>
      <c r="F266" s="176">
        <f>F263*0.25</f>
        <v>0</v>
      </c>
      <c r="G266" s="176">
        <f>G263*0.25</f>
        <v>0</v>
      </c>
      <c r="H266"/>
    </row>
    <row r="267" spans="1:122" s="218" customFormat="1" ht="16.5" thickBot="1" x14ac:dyDescent="0.3">
      <c r="A267" s="256"/>
      <c r="B267" s="145" t="s">
        <v>213</v>
      </c>
      <c r="C267" s="166"/>
      <c r="D267" s="147"/>
      <c r="E267" s="148"/>
      <c r="F267" s="176"/>
      <c r="G267" s="176">
        <f>SUM(F266+G266)</f>
        <v>0</v>
      </c>
    </row>
    <row r="268" spans="1:122" s="92" customFormat="1" ht="15.75" thickBot="1" x14ac:dyDescent="0.3">
      <c r="A268" s="143"/>
      <c r="B268" s="152"/>
      <c r="C268" s="152"/>
      <c r="D268" s="152"/>
      <c r="E268" s="153"/>
      <c r="F268" s="177"/>
      <c r="G268" s="177"/>
      <c r="H268"/>
    </row>
    <row r="269" spans="1:122" s="92" customFormat="1" ht="16.5" thickBot="1" x14ac:dyDescent="0.3">
      <c r="A269" s="143"/>
      <c r="B269" s="145" t="s">
        <v>163</v>
      </c>
      <c r="C269" s="155"/>
      <c r="D269" s="154"/>
      <c r="E269" s="160"/>
      <c r="F269" s="176">
        <f>SUM(F263+F266)</f>
        <v>0</v>
      </c>
      <c r="G269" s="176">
        <f>SUM(G263+G266)</f>
        <v>0</v>
      </c>
      <c r="H269"/>
    </row>
    <row r="270" spans="1:122" ht="16.5" thickBot="1" x14ac:dyDescent="0.3">
      <c r="B270" s="145" t="s">
        <v>213</v>
      </c>
      <c r="C270" s="166"/>
      <c r="D270" s="147"/>
      <c r="E270" s="148"/>
      <c r="F270" s="176"/>
      <c r="G270" s="176">
        <f>SUM(F269+G269)</f>
        <v>0</v>
      </c>
      <c r="I270" s="92"/>
      <c r="J270" s="92"/>
      <c r="K270" s="92"/>
      <c r="L270" s="92"/>
      <c r="M270" s="92"/>
      <c r="N270" s="92"/>
      <c r="O270" s="92"/>
      <c r="P270" s="92"/>
      <c r="Q270" s="92"/>
      <c r="R270" s="92"/>
      <c r="S270" s="92"/>
      <c r="T270" s="92"/>
      <c r="U270" s="92"/>
      <c r="V270" s="92"/>
      <c r="W270" s="92"/>
      <c r="X270" s="92"/>
      <c r="Y270" s="92"/>
      <c r="Z270" s="92"/>
      <c r="AA270" s="92"/>
      <c r="AB270" s="92"/>
      <c r="AC270" s="92"/>
      <c r="AD270" s="92"/>
      <c r="AE270" s="92"/>
      <c r="AF270" s="92"/>
      <c r="AG270" s="92"/>
      <c r="AH270" s="92"/>
      <c r="AI270" s="92"/>
      <c r="AJ270" s="92"/>
      <c r="AK270" s="92"/>
      <c r="AL270" s="92"/>
      <c r="AM270" s="92"/>
      <c r="AN270" s="92"/>
      <c r="AO270" s="92"/>
      <c r="AP270" s="92"/>
      <c r="AQ270" s="92"/>
      <c r="AR270" s="92"/>
      <c r="AS270" s="92"/>
      <c r="AT270" s="92"/>
      <c r="AU270" s="92"/>
      <c r="AV270" s="92"/>
      <c r="AW270" s="92"/>
      <c r="AX270" s="92"/>
      <c r="AY270" s="92"/>
      <c r="AZ270" s="92"/>
      <c r="BA270" s="92"/>
      <c r="BB270" s="92"/>
      <c r="BC270" s="92"/>
      <c r="BD270" s="92"/>
      <c r="BE270" s="92"/>
      <c r="BF270" s="92"/>
      <c r="BG270" s="92"/>
      <c r="BH270" s="92"/>
      <c r="BI270" s="92"/>
      <c r="BJ270" s="92"/>
      <c r="BK270" s="92"/>
      <c r="BL270" s="92"/>
      <c r="BM270" s="92"/>
      <c r="BN270" s="92"/>
      <c r="BO270" s="92"/>
      <c r="BP270" s="92"/>
      <c r="BQ270" s="92"/>
      <c r="BR270" s="92"/>
      <c r="BS270" s="92"/>
      <c r="BT270" s="92"/>
      <c r="BU270" s="92"/>
      <c r="BV270" s="92"/>
      <c r="BW270" s="92"/>
      <c r="BX270" s="92"/>
      <c r="BY270" s="92"/>
      <c r="BZ270" s="92"/>
      <c r="CA270" s="92"/>
      <c r="CB270" s="92"/>
      <c r="CC270" s="92"/>
      <c r="CD270" s="92"/>
      <c r="CE270" s="92"/>
      <c r="CF270" s="92"/>
      <c r="CG270" s="92"/>
      <c r="CH270" s="92"/>
      <c r="CI270" s="92"/>
      <c r="CJ270" s="92"/>
      <c r="CK270" s="92"/>
      <c r="CL270" s="92"/>
      <c r="CM270" s="92"/>
      <c r="CN270" s="92"/>
      <c r="CO270" s="92"/>
      <c r="CP270" s="92"/>
      <c r="CQ270" s="92"/>
      <c r="CR270" s="92"/>
      <c r="CS270" s="92"/>
      <c r="CT270" s="92"/>
      <c r="CU270" s="92"/>
      <c r="CV270" s="92"/>
      <c r="CW270" s="92"/>
      <c r="CX270" s="92"/>
      <c r="CY270" s="92"/>
      <c r="CZ270" s="92"/>
      <c r="DA270" s="92"/>
      <c r="DB270" s="92"/>
      <c r="DC270" s="92"/>
      <c r="DD270" s="92"/>
      <c r="DE270" s="92"/>
      <c r="DF270" s="92"/>
      <c r="DG270" s="92"/>
      <c r="DH270" s="92"/>
      <c r="DI270" s="92"/>
      <c r="DJ270" s="92"/>
      <c r="DK270" s="92"/>
      <c r="DL270" s="92"/>
      <c r="DM270" s="92"/>
      <c r="DN270" s="92"/>
      <c r="DO270" s="92"/>
      <c r="DP270" s="92"/>
      <c r="DQ270" s="92"/>
      <c r="DR270" s="92"/>
    </row>
    <row r="271" spans="1:122" x14ac:dyDescent="0.25">
      <c r="I271" s="92"/>
      <c r="J271" s="92"/>
      <c r="K271" s="92"/>
      <c r="L271" s="92"/>
      <c r="M271" s="92"/>
      <c r="N271" s="92"/>
      <c r="O271" s="92"/>
      <c r="P271" s="92"/>
      <c r="Q271" s="92"/>
      <c r="R271" s="92"/>
      <c r="S271" s="92"/>
      <c r="T271" s="92"/>
      <c r="U271" s="92"/>
      <c r="V271" s="92"/>
      <c r="W271" s="92"/>
      <c r="X271" s="92"/>
      <c r="Y271" s="92"/>
      <c r="Z271" s="92"/>
      <c r="AA271" s="92"/>
      <c r="AB271" s="92"/>
      <c r="AC271" s="92"/>
      <c r="AD271" s="92"/>
      <c r="AE271" s="92"/>
      <c r="AF271" s="92"/>
      <c r="AG271" s="92"/>
      <c r="AH271" s="92"/>
      <c r="AI271" s="92"/>
      <c r="AJ271" s="92"/>
      <c r="AK271" s="92"/>
      <c r="AL271" s="92"/>
      <c r="AM271" s="92"/>
      <c r="AN271" s="92"/>
      <c r="AO271" s="92"/>
      <c r="AP271" s="92"/>
      <c r="AQ271" s="92"/>
      <c r="AR271" s="92"/>
      <c r="AS271" s="92"/>
      <c r="AT271" s="92"/>
      <c r="AU271" s="92"/>
      <c r="AV271" s="92"/>
      <c r="AW271" s="92"/>
      <c r="AX271" s="92"/>
      <c r="AY271" s="92"/>
      <c r="AZ271" s="92"/>
      <c r="BA271" s="92"/>
      <c r="BB271" s="92"/>
      <c r="BC271" s="92"/>
      <c r="BD271" s="92"/>
      <c r="BE271" s="92"/>
      <c r="BF271" s="92"/>
      <c r="BG271" s="92"/>
      <c r="BH271" s="92"/>
      <c r="BI271" s="92"/>
      <c r="BJ271" s="92"/>
      <c r="BK271" s="92"/>
      <c r="BL271" s="92"/>
      <c r="BM271" s="92"/>
      <c r="BN271" s="92"/>
      <c r="BO271" s="92"/>
      <c r="BP271" s="92"/>
      <c r="BQ271" s="92"/>
      <c r="BR271" s="92"/>
      <c r="BS271" s="92"/>
      <c r="BT271" s="92"/>
      <c r="BU271" s="92"/>
      <c r="BV271" s="92"/>
      <c r="BW271" s="92"/>
      <c r="BX271" s="92"/>
      <c r="BY271" s="92"/>
      <c r="BZ271" s="92"/>
      <c r="CA271" s="92"/>
      <c r="CB271" s="92"/>
      <c r="CC271" s="92"/>
      <c r="CD271" s="92"/>
      <c r="CE271" s="92"/>
      <c r="CF271" s="92"/>
      <c r="CG271" s="92"/>
      <c r="CH271" s="92"/>
      <c r="CI271" s="92"/>
      <c r="CJ271" s="92"/>
      <c r="CK271" s="92"/>
      <c r="CL271" s="92"/>
      <c r="CM271" s="92"/>
      <c r="CN271" s="92"/>
      <c r="CO271" s="92"/>
      <c r="CP271" s="92"/>
      <c r="CQ271" s="92"/>
      <c r="CR271" s="92"/>
      <c r="CS271" s="92"/>
      <c r="CT271" s="92"/>
      <c r="CU271" s="92"/>
      <c r="CV271" s="92"/>
      <c r="CW271" s="92"/>
      <c r="CX271" s="92"/>
      <c r="CY271" s="92"/>
      <c r="CZ271" s="92"/>
      <c r="DA271" s="92"/>
      <c r="DB271" s="92"/>
      <c r="DC271" s="92"/>
      <c r="DD271" s="92"/>
      <c r="DE271" s="92"/>
      <c r="DF271" s="92"/>
      <c r="DG271" s="92"/>
      <c r="DH271" s="92"/>
      <c r="DI271" s="92"/>
      <c r="DJ271" s="92"/>
      <c r="DK271" s="92"/>
      <c r="DL271" s="92"/>
      <c r="DM271" s="92"/>
      <c r="DN271" s="92"/>
      <c r="DO271" s="92"/>
      <c r="DP271" s="92"/>
      <c r="DQ271" s="92"/>
      <c r="DR271" s="92"/>
    </row>
    <row r="272" spans="1:122" ht="18" x14ac:dyDescent="0.35">
      <c r="A272" s="92"/>
      <c r="B272" s="91" t="s">
        <v>162</v>
      </c>
      <c r="C272" s="75"/>
      <c r="D272" s="76"/>
      <c r="E272" s="77"/>
      <c r="F272" s="78"/>
      <c r="G272" s="78"/>
    </row>
    <row r="273" spans="1:122" s="92" customFormat="1" ht="11.25" customHeight="1" x14ac:dyDescent="0.35">
      <c r="B273" s="91"/>
      <c r="C273" s="75"/>
      <c r="D273" s="76"/>
      <c r="E273" s="77"/>
      <c r="F273" s="78"/>
      <c r="G273" s="78"/>
    </row>
    <row r="274" spans="1:122" s="92" customFormat="1" ht="18" x14ac:dyDescent="0.35">
      <c r="A274"/>
      <c r="B274" s="79"/>
      <c r="C274" s="80"/>
      <c r="D274" s="276" t="s">
        <v>42</v>
      </c>
      <c r="E274" s="276"/>
      <c r="F274" s="276"/>
      <c r="G274" s="237"/>
      <c r="H274"/>
    </row>
    <row r="275" spans="1:122" s="92" customFormat="1" ht="18" x14ac:dyDescent="0.35">
      <c r="B275" s="79"/>
      <c r="C275" s="80"/>
      <c r="D275" s="104"/>
      <c r="E275" s="104"/>
      <c r="F275" s="104"/>
      <c r="G275" s="237"/>
    </row>
    <row r="276" spans="1:122" s="92" customFormat="1" ht="18" x14ac:dyDescent="0.35">
      <c r="B276" s="79"/>
      <c r="C276" s="80"/>
      <c r="D276" s="104"/>
      <c r="E276" s="104"/>
      <c r="F276" s="104"/>
      <c r="G276" s="237"/>
    </row>
    <row r="277" spans="1:122" s="92" customFormat="1" ht="18" x14ac:dyDescent="0.35">
      <c r="B277" s="79"/>
      <c r="C277" s="80"/>
      <c r="D277" s="104"/>
      <c r="E277" s="104"/>
      <c r="F277" s="104"/>
      <c r="G277" s="237"/>
    </row>
    <row r="278" spans="1:122" ht="18" x14ac:dyDescent="0.35">
      <c r="A278" s="92"/>
      <c r="B278" s="79"/>
      <c r="C278" s="80"/>
      <c r="D278" s="104"/>
      <c r="E278" s="104"/>
      <c r="F278" s="104"/>
      <c r="G278" s="237"/>
      <c r="H278" s="92"/>
      <c r="I278" s="92"/>
      <c r="J278" s="92"/>
      <c r="K278" s="92"/>
      <c r="L278" s="92"/>
      <c r="M278" s="92"/>
      <c r="N278" s="92"/>
      <c r="O278" s="92"/>
      <c r="P278" s="92"/>
      <c r="Q278" s="92"/>
      <c r="R278" s="92"/>
      <c r="S278" s="92"/>
      <c r="T278" s="92"/>
      <c r="U278" s="92"/>
      <c r="V278" s="92"/>
      <c r="W278" s="92"/>
      <c r="X278" s="92"/>
      <c r="Y278" s="92"/>
      <c r="Z278" s="92"/>
      <c r="AA278" s="92"/>
      <c r="AB278" s="92"/>
      <c r="AC278" s="92"/>
      <c r="AD278" s="92"/>
      <c r="AE278" s="92"/>
      <c r="AF278" s="92"/>
      <c r="AG278" s="92"/>
      <c r="AH278" s="92"/>
      <c r="AI278" s="92"/>
      <c r="AJ278" s="92"/>
      <c r="AK278" s="92"/>
      <c r="AL278" s="92"/>
      <c r="AM278" s="92"/>
      <c r="AN278" s="92"/>
      <c r="AO278" s="92"/>
      <c r="AP278" s="92"/>
      <c r="AQ278" s="92"/>
      <c r="AR278" s="92"/>
      <c r="AS278" s="92"/>
      <c r="AT278" s="92"/>
      <c r="AU278" s="92"/>
      <c r="AV278" s="92"/>
      <c r="AW278" s="92"/>
      <c r="AX278" s="92"/>
      <c r="AY278" s="92"/>
      <c r="AZ278" s="92"/>
      <c r="BA278" s="92"/>
      <c r="BB278" s="92"/>
      <c r="BC278" s="92"/>
      <c r="BD278" s="92"/>
      <c r="BE278" s="92"/>
      <c r="BF278" s="92"/>
      <c r="BG278" s="92"/>
      <c r="BH278" s="92"/>
      <c r="BI278" s="92"/>
      <c r="BJ278" s="92"/>
      <c r="BK278" s="92"/>
      <c r="BL278" s="92"/>
      <c r="BM278" s="92"/>
      <c r="BN278" s="92"/>
      <c r="BO278" s="92"/>
      <c r="BP278" s="92"/>
      <c r="BQ278" s="92"/>
      <c r="BR278" s="92"/>
      <c r="BS278" s="92"/>
      <c r="BT278" s="92"/>
      <c r="BU278" s="92"/>
      <c r="BV278" s="92"/>
      <c r="BW278" s="92"/>
      <c r="BX278" s="92"/>
      <c r="BY278" s="92"/>
      <c r="BZ278" s="92"/>
      <c r="CA278" s="92"/>
      <c r="CB278" s="92"/>
      <c r="CC278" s="92"/>
      <c r="CD278" s="92"/>
      <c r="CE278" s="92"/>
      <c r="CF278" s="92"/>
      <c r="CG278" s="92"/>
      <c r="CH278" s="92"/>
      <c r="CI278" s="92"/>
      <c r="CJ278" s="92"/>
      <c r="CK278" s="92"/>
      <c r="CL278" s="92"/>
      <c r="CM278" s="92"/>
      <c r="CN278" s="92"/>
      <c r="CO278" s="92"/>
      <c r="CP278" s="92"/>
      <c r="CQ278" s="92"/>
      <c r="CR278" s="92"/>
      <c r="CS278" s="92"/>
      <c r="CT278" s="92"/>
      <c r="CU278" s="92"/>
      <c r="CV278" s="92"/>
      <c r="CW278" s="92"/>
      <c r="CX278" s="92"/>
      <c r="CY278" s="92"/>
      <c r="CZ278" s="92"/>
      <c r="DA278" s="92"/>
      <c r="DB278" s="92"/>
      <c r="DC278" s="92"/>
      <c r="DD278" s="92"/>
      <c r="DE278" s="92"/>
      <c r="DF278" s="92"/>
      <c r="DG278" s="92"/>
      <c r="DH278" s="92"/>
      <c r="DI278" s="92"/>
      <c r="DJ278" s="92"/>
      <c r="DK278" s="92"/>
      <c r="DL278" s="92"/>
      <c r="DM278" s="92"/>
      <c r="DN278" s="92"/>
      <c r="DO278" s="92"/>
      <c r="DP278" s="92"/>
      <c r="DQ278" s="92"/>
      <c r="DR278" s="92"/>
    </row>
    <row r="279" spans="1:122" s="92" customFormat="1" ht="18" x14ac:dyDescent="0.25">
      <c r="A279"/>
      <c r="B279" s="81"/>
      <c r="C279" s="82"/>
      <c r="D279" s="83"/>
      <c r="E279" s="84"/>
      <c r="F279" s="84"/>
      <c r="G279" s="84"/>
      <c r="H279"/>
    </row>
    <row r="280" spans="1:122" s="92" customFormat="1" ht="126" customHeight="1" x14ac:dyDescent="0.25">
      <c r="A280"/>
      <c r="B280" s="85"/>
      <c r="C280" s="86"/>
      <c r="D280" s="277" t="s">
        <v>194</v>
      </c>
      <c r="E280" s="277"/>
      <c r="F280" s="277"/>
      <c r="G280" s="238"/>
      <c r="H280"/>
    </row>
    <row r="281" spans="1:122" s="92" customFormat="1" ht="18" x14ac:dyDescent="0.35">
      <c r="A281"/>
      <c r="B281" s="87"/>
      <c r="C281" s="88"/>
      <c r="D281" s="277" t="s">
        <v>191</v>
      </c>
      <c r="E281" s="277"/>
      <c r="F281" s="277"/>
      <c r="G281" s="238"/>
      <c r="H281"/>
    </row>
    <row r="282" spans="1:122" s="92" customFormat="1" ht="18" x14ac:dyDescent="0.35">
      <c r="A282"/>
      <c r="B282" s="87"/>
      <c r="C282" s="88"/>
      <c r="D282" s="89"/>
      <c r="E282" s="90"/>
      <c r="F282" s="90"/>
      <c r="G282" s="90"/>
      <c r="H282"/>
    </row>
    <row r="283" spans="1:122" s="92" customFormat="1" ht="18.75" customHeight="1" x14ac:dyDescent="0.25">
      <c r="A283"/>
      <c r="C283" s="30"/>
      <c r="G283" s="218"/>
      <c r="H283"/>
    </row>
    <row r="284" spans="1:122" s="92" customFormat="1" x14ac:dyDescent="0.25">
      <c r="A284"/>
      <c r="B284"/>
      <c r="C284" s="30"/>
      <c r="D284"/>
      <c r="E284"/>
      <c r="F284"/>
      <c r="G284" s="218"/>
      <c r="H284"/>
    </row>
    <row r="285" spans="1:122" s="92" customFormat="1" x14ac:dyDescent="0.25">
      <c r="A285"/>
      <c r="B285"/>
      <c r="C285" s="30"/>
      <c r="D285"/>
      <c r="E285"/>
      <c r="F285"/>
      <c r="G285" s="218"/>
      <c r="H285"/>
    </row>
    <row r="286" spans="1:122" s="92" customFormat="1" x14ac:dyDescent="0.25">
      <c r="A286"/>
      <c r="B286"/>
      <c r="C286" s="30"/>
      <c r="D286"/>
      <c r="E286"/>
      <c r="F286"/>
      <c r="G286" s="218"/>
      <c r="H286"/>
    </row>
    <row r="287" spans="1:122" s="92" customFormat="1" x14ac:dyDescent="0.25">
      <c r="A287"/>
      <c r="C287" s="30"/>
      <c r="G287" s="218"/>
      <c r="H287"/>
    </row>
    <row r="288" spans="1:122" x14ac:dyDescent="0.25">
      <c r="I288" s="92"/>
      <c r="J288" s="92"/>
      <c r="K288" s="92"/>
      <c r="L288" s="92"/>
      <c r="M288" s="92"/>
      <c r="N288" s="92"/>
      <c r="O288" s="92"/>
      <c r="P288" s="92"/>
      <c r="Q288" s="92"/>
      <c r="R288" s="92"/>
      <c r="S288" s="92"/>
      <c r="T288" s="92"/>
      <c r="U288" s="92"/>
      <c r="V288" s="92"/>
      <c r="W288" s="92"/>
      <c r="X288" s="92"/>
      <c r="Y288" s="92"/>
      <c r="Z288" s="92"/>
      <c r="AA288" s="92"/>
      <c r="AB288" s="92"/>
      <c r="AC288" s="92"/>
      <c r="AD288" s="92"/>
      <c r="AE288" s="92"/>
      <c r="AF288" s="92"/>
      <c r="AG288" s="92"/>
      <c r="AH288" s="92"/>
      <c r="AI288" s="92"/>
      <c r="AJ288" s="92"/>
      <c r="AK288" s="92"/>
      <c r="AL288" s="92"/>
      <c r="AM288" s="92"/>
      <c r="AN288" s="92"/>
      <c r="AO288" s="92"/>
      <c r="AP288" s="92"/>
      <c r="AQ288" s="92"/>
      <c r="AR288" s="92"/>
      <c r="AS288" s="92"/>
      <c r="AT288" s="92"/>
      <c r="AU288" s="92"/>
      <c r="AV288" s="92"/>
      <c r="AW288" s="92"/>
      <c r="AX288" s="92"/>
      <c r="AY288" s="92"/>
      <c r="AZ288" s="92"/>
      <c r="BA288" s="92"/>
      <c r="BB288" s="92"/>
      <c r="BC288" s="92"/>
      <c r="BD288" s="92"/>
      <c r="BE288" s="92"/>
      <c r="BF288" s="92"/>
      <c r="BG288" s="92"/>
      <c r="BH288" s="92"/>
      <c r="BI288" s="92"/>
      <c r="BJ288" s="92"/>
      <c r="BK288" s="92"/>
      <c r="BL288" s="92"/>
      <c r="BM288" s="92"/>
      <c r="BN288" s="92"/>
      <c r="BO288" s="92"/>
      <c r="BP288" s="92"/>
      <c r="BQ288" s="92"/>
      <c r="BR288" s="92"/>
      <c r="BS288" s="92"/>
      <c r="BT288" s="92"/>
      <c r="BU288" s="92"/>
      <c r="BV288" s="92"/>
      <c r="BW288" s="92"/>
      <c r="BX288" s="92"/>
      <c r="BY288" s="92"/>
      <c r="BZ288" s="92"/>
      <c r="CA288" s="92"/>
      <c r="CB288" s="92"/>
      <c r="CC288" s="92"/>
      <c r="CD288" s="92"/>
      <c r="CE288" s="92"/>
      <c r="CF288" s="92"/>
      <c r="CG288" s="92"/>
      <c r="CH288" s="92"/>
      <c r="CI288" s="92"/>
      <c r="CJ288" s="92"/>
      <c r="CK288" s="92"/>
      <c r="CL288" s="92"/>
      <c r="CM288" s="92"/>
      <c r="CN288" s="92"/>
      <c r="CO288" s="92"/>
      <c r="CP288" s="92"/>
      <c r="CQ288" s="92"/>
      <c r="CR288" s="92"/>
      <c r="CS288" s="92"/>
      <c r="CT288" s="92"/>
      <c r="CU288" s="92"/>
      <c r="CV288" s="92"/>
      <c r="CW288" s="92"/>
      <c r="CX288" s="92"/>
      <c r="CY288" s="92"/>
      <c r="CZ288" s="92"/>
      <c r="DA288" s="92"/>
      <c r="DB288" s="92"/>
      <c r="DC288" s="92"/>
      <c r="DD288" s="92"/>
      <c r="DE288" s="92"/>
      <c r="DF288" s="92"/>
      <c r="DG288" s="92"/>
      <c r="DH288" s="92"/>
      <c r="DI288" s="92"/>
      <c r="DJ288" s="92"/>
      <c r="DK288" s="92"/>
      <c r="DL288" s="92"/>
      <c r="DM288" s="92"/>
      <c r="DN288" s="92"/>
      <c r="DO288" s="92"/>
      <c r="DP288" s="92"/>
      <c r="DQ288" s="92"/>
      <c r="DR288" s="92"/>
    </row>
    <row r="289" spans="1:122" x14ac:dyDescent="0.25">
      <c r="B289" s="92"/>
      <c r="D289" s="92"/>
      <c r="E289" s="92"/>
      <c r="F289" s="92"/>
      <c r="I289" s="92"/>
      <c r="J289" s="92"/>
      <c r="K289" s="92"/>
      <c r="L289" s="92"/>
      <c r="M289" s="92"/>
      <c r="N289" s="92"/>
      <c r="O289" s="92"/>
      <c r="P289" s="92"/>
      <c r="Q289" s="92"/>
      <c r="R289" s="92"/>
      <c r="S289" s="92"/>
      <c r="T289" s="92"/>
      <c r="U289" s="92"/>
      <c r="V289" s="92"/>
      <c r="W289" s="92"/>
      <c r="X289" s="92"/>
      <c r="Y289" s="92"/>
      <c r="Z289" s="92"/>
      <c r="AA289" s="92"/>
      <c r="AB289" s="92"/>
      <c r="AC289" s="92"/>
      <c r="AD289" s="92"/>
      <c r="AE289" s="92"/>
      <c r="AF289" s="92"/>
      <c r="AG289" s="92"/>
      <c r="AH289" s="92"/>
      <c r="AI289" s="92"/>
      <c r="AJ289" s="92"/>
      <c r="AK289" s="92"/>
      <c r="AL289" s="92"/>
      <c r="AM289" s="92"/>
      <c r="AN289" s="92"/>
      <c r="AO289" s="92"/>
      <c r="AP289" s="92"/>
      <c r="AQ289" s="92"/>
      <c r="AR289" s="92"/>
      <c r="AS289" s="92"/>
      <c r="AT289" s="92"/>
      <c r="AU289" s="92"/>
      <c r="AV289" s="92"/>
      <c r="AW289" s="92"/>
      <c r="AX289" s="92"/>
      <c r="AY289" s="92"/>
      <c r="AZ289" s="92"/>
      <c r="BA289" s="92"/>
      <c r="BB289" s="92"/>
      <c r="BC289" s="92"/>
      <c r="BD289" s="92"/>
      <c r="BE289" s="92"/>
      <c r="BF289" s="92"/>
      <c r="BG289" s="92"/>
      <c r="BH289" s="92"/>
      <c r="BI289" s="92"/>
      <c r="BJ289" s="92"/>
      <c r="BK289" s="92"/>
      <c r="BL289" s="92"/>
      <c r="BM289" s="92"/>
      <c r="BN289" s="92"/>
      <c r="BO289" s="92"/>
      <c r="BP289" s="92"/>
      <c r="BQ289" s="92"/>
      <c r="BR289" s="92"/>
      <c r="BS289" s="92"/>
      <c r="BT289" s="92"/>
      <c r="BU289" s="92"/>
      <c r="BV289" s="92"/>
      <c r="BW289" s="92"/>
      <c r="BX289" s="92"/>
      <c r="BY289" s="92"/>
      <c r="BZ289" s="92"/>
      <c r="CA289" s="92"/>
      <c r="CB289" s="92"/>
      <c r="CC289" s="92"/>
      <c r="CD289" s="92"/>
      <c r="CE289" s="92"/>
      <c r="CF289" s="92"/>
      <c r="CG289" s="92"/>
      <c r="CH289" s="92"/>
      <c r="CI289" s="92"/>
      <c r="CJ289" s="92"/>
      <c r="CK289" s="92"/>
      <c r="CL289" s="92"/>
      <c r="CM289" s="92"/>
      <c r="CN289" s="92"/>
      <c r="CO289" s="92"/>
      <c r="CP289" s="92"/>
      <c r="CQ289" s="92"/>
      <c r="CR289" s="92"/>
      <c r="CS289" s="92"/>
      <c r="CT289" s="92"/>
      <c r="CU289" s="92"/>
      <c r="CV289" s="92"/>
      <c r="CW289" s="92"/>
      <c r="CX289" s="92"/>
      <c r="CY289" s="92"/>
      <c r="CZ289" s="92"/>
      <c r="DA289" s="92"/>
      <c r="DB289" s="92"/>
      <c r="DC289" s="92"/>
      <c r="DD289" s="92"/>
      <c r="DE289" s="92"/>
      <c r="DF289" s="92"/>
      <c r="DG289" s="92"/>
      <c r="DH289" s="92"/>
      <c r="DI289" s="92"/>
      <c r="DJ289" s="92"/>
      <c r="DK289" s="92"/>
      <c r="DL289" s="92"/>
      <c r="DM289" s="92"/>
      <c r="DN289" s="92"/>
      <c r="DO289" s="92"/>
      <c r="DP289" s="92"/>
      <c r="DQ289" s="92"/>
      <c r="DR289" s="92"/>
    </row>
    <row r="290" spans="1:122" x14ac:dyDescent="0.25">
      <c r="B290" s="92"/>
      <c r="D290" s="92"/>
      <c r="E290" s="92"/>
      <c r="F290" s="92"/>
      <c r="I290" s="92"/>
      <c r="J290" s="92"/>
      <c r="K290" s="92"/>
      <c r="L290" s="92"/>
      <c r="M290" s="92"/>
      <c r="N290" s="92"/>
      <c r="O290" s="92"/>
      <c r="P290" s="92"/>
      <c r="Q290" s="92"/>
      <c r="R290" s="92"/>
      <c r="S290" s="92"/>
      <c r="T290" s="92"/>
      <c r="U290" s="92"/>
      <c r="V290" s="92"/>
      <c r="W290" s="92"/>
      <c r="X290" s="92"/>
      <c r="Y290" s="92"/>
      <c r="Z290" s="92"/>
      <c r="AA290" s="92"/>
      <c r="AB290" s="92"/>
      <c r="AC290" s="92"/>
      <c r="AD290" s="92"/>
      <c r="AE290" s="92"/>
      <c r="AF290" s="92"/>
      <c r="AG290" s="92"/>
      <c r="AH290" s="92"/>
      <c r="AI290" s="92"/>
      <c r="AJ290" s="92"/>
      <c r="AK290" s="92"/>
      <c r="AL290" s="92"/>
      <c r="AM290" s="92"/>
      <c r="AN290" s="92"/>
      <c r="AO290" s="92"/>
      <c r="AP290" s="92"/>
      <c r="AQ290" s="92"/>
      <c r="AR290" s="92"/>
      <c r="AS290" s="92"/>
      <c r="AT290" s="92"/>
      <c r="AU290" s="92"/>
      <c r="AV290" s="92"/>
      <c r="AW290" s="92"/>
      <c r="AX290" s="92"/>
      <c r="AY290" s="92"/>
      <c r="AZ290" s="92"/>
      <c r="BA290" s="92"/>
      <c r="BB290" s="92"/>
      <c r="BC290" s="92"/>
      <c r="BD290" s="92"/>
      <c r="BE290" s="92"/>
      <c r="BF290" s="92"/>
      <c r="BG290" s="92"/>
      <c r="BH290" s="92"/>
      <c r="BI290" s="92"/>
      <c r="BJ290" s="92"/>
      <c r="BK290" s="92"/>
      <c r="BL290" s="92"/>
      <c r="BM290" s="92"/>
      <c r="BN290" s="92"/>
      <c r="BO290" s="92"/>
      <c r="BP290" s="92"/>
      <c r="BQ290" s="92"/>
      <c r="BR290" s="92"/>
      <c r="BS290" s="92"/>
      <c r="BT290" s="92"/>
      <c r="BU290" s="92"/>
      <c r="BV290" s="92"/>
      <c r="BW290" s="92"/>
      <c r="BX290" s="92"/>
      <c r="BY290" s="92"/>
      <c r="BZ290" s="92"/>
      <c r="CA290" s="92"/>
      <c r="CB290" s="92"/>
      <c r="CC290" s="92"/>
      <c r="CD290" s="92"/>
      <c r="CE290" s="92"/>
      <c r="CF290" s="92"/>
      <c r="CG290" s="92"/>
      <c r="CH290" s="92"/>
      <c r="CI290" s="92"/>
      <c r="CJ290" s="92"/>
      <c r="CK290" s="92"/>
      <c r="CL290" s="92"/>
      <c r="CM290" s="92"/>
      <c r="CN290" s="92"/>
      <c r="CO290" s="92"/>
      <c r="CP290" s="92"/>
      <c r="CQ290" s="92"/>
      <c r="CR290" s="92"/>
      <c r="CS290" s="92"/>
      <c r="CT290" s="92"/>
      <c r="CU290" s="92"/>
      <c r="CV290" s="92"/>
      <c r="CW290" s="92"/>
      <c r="CX290" s="92"/>
      <c r="CY290" s="92"/>
      <c r="CZ290" s="92"/>
      <c r="DA290" s="92"/>
      <c r="DB290" s="92"/>
      <c r="DC290" s="92"/>
      <c r="DD290" s="92"/>
      <c r="DE290" s="92"/>
      <c r="DF290" s="92"/>
      <c r="DG290" s="92"/>
      <c r="DH290" s="92"/>
      <c r="DI290" s="92"/>
      <c r="DJ290" s="92"/>
      <c r="DK290" s="92"/>
      <c r="DL290" s="92"/>
      <c r="DM290" s="92"/>
      <c r="DN290" s="92"/>
      <c r="DO290" s="92"/>
      <c r="DP290" s="92"/>
      <c r="DQ290" s="92"/>
      <c r="DR290" s="92"/>
    </row>
    <row r="291" spans="1:122" x14ac:dyDescent="0.25">
      <c r="I291" s="92"/>
      <c r="J291" s="92"/>
      <c r="K291" s="92"/>
      <c r="L291" s="92"/>
      <c r="M291" s="92"/>
      <c r="N291" s="92"/>
      <c r="O291" s="92"/>
      <c r="P291" s="92"/>
      <c r="Q291" s="92"/>
      <c r="R291" s="92"/>
      <c r="S291" s="92"/>
      <c r="T291" s="92"/>
      <c r="U291" s="92"/>
      <c r="V291" s="92"/>
      <c r="W291" s="92"/>
      <c r="X291" s="92"/>
      <c r="Y291" s="92"/>
      <c r="Z291" s="92"/>
      <c r="AA291" s="92"/>
      <c r="AB291" s="92"/>
      <c r="AC291" s="92"/>
      <c r="AD291" s="92"/>
      <c r="AE291" s="92"/>
      <c r="AF291" s="92"/>
      <c r="AG291" s="92"/>
      <c r="AH291" s="92"/>
      <c r="AI291" s="92"/>
      <c r="AJ291" s="92"/>
      <c r="AK291" s="92"/>
      <c r="AL291" s="92"/>
      <c r="AM291" s="92"/>
      <c r="AN291" s="92"/>
      <c r="AO291" s="92"/>
      <c r="AP291" s="92"/>
      <c r="AQ291" s="92"/>
      <c r="AR291" s="92"/>
      <c r="AS291" s="92"/>
      <c r="AT291" s="92"/>
      <c r="AU291" s="92"/>
      <c r="AV291" s="92"/>
      <c r="AW291" s="92"/>
      <c r="AX291" s="92"/>
      <c r="AY291" s="92"/>
      <c r="AZ291" s="92"/>
      <c r="BA291" s="92"/>
      <c r="BB291" s="92"/>
      <c r="BC291" s="92"/>
      <c r="BD291" s="92"/>
      <c r="BE291" s="92"/>
      <c r="BF291" s="92"/>
      <c r="BG291" s="92"/>
      <c r="BH291" s="92"/>
      <c r="BI291" s="92"/>
      <c r="BJ291" s="92"/>
      <c r="BK291" s="92"/>
      <c r="BL291" s="92"/>
      <c r="BM291" s="92"/>
      <c r="BN291" s="92"/>
      <c r="BO291" s="92"/>
      <c r="BP291" s="92"/>
      <c r="BQ291" s="92"/>
      <c r="BR291" s="92"/>
      <c r="BS291" s="92"/>
      <c r="BT291" s="92"/>
      <c r="BU291" s="92"/>
      <c r="BV291" s="92"/>
      <c r="BW291" s="92"/>
      <c r="BX291" s="92"/>
      <c r="BY291" s="92"/>
      <c r="BZ291" s="92"/>
      <c r="CA291" s="92"/>
      <c r="CB291" s="92"/>
      <c r="CC291" s="92"/>
      <c r="CD291" s="92"/>
      <c r="CE291" s="92"/>
      <c r="CF291" s="92"/>
      <c r="CG291" s="92"/>
      <c r="CH291" s="92"/>
      <c r="CI291" s="92"/>
      <c r="CJ291" s="92"/>
      <c r="CK291" s="92"/>
      <c r="CL291" s="92"/>
      <c r="CM291" s="92"/>
      <c r="CN291" s="92"/>
      <c r="CO291" s="92"/>
      <c r="CP291" s="92"/>
      <c r="CQ291" s="92"/>
      <c r="CR291" s="92"/>
      <c r="CS291" s="92"/>
      <c r="CT291" s="92"/>
      <c r="CU291" s="92"/>
      <c r="CV291" s="92"/>
      <c r="CW291" s="92"/>
      <c r="CX291" s="92"/>
      <c r="CY291" s="92"/>
      <c r="CZ291" s="92"/>
      <c r="DA291" s="92"/>
      <c r="DB291" s="92"/>
      <c r="DC291" s="92"/>
      <c r="DD291" s="92"/>
      <c r="DE291" s="92"/>
      <c r="DF291" s="92"/>
      <c r="DG291" s="92"/>
      <c r="DH291" s="92"/>
      <c r="DI291" s="92"/>
      <c r="DJ291" s="92"/>
      <c r="DK291" s="92"/>
      <c r="DL291" s="92"/>
      <c r="DM291" s="92"/>
      <c r="DN291" s="92"/>
      <c r="DO291" s="92"/>
      <c r="DP291" s="92"/>
      <c r="DQ291" s="92"/>
      <c r="DR291" s="92"/>
    </row>
    <row r="292" spans="1:122" s="218" customFormat="1" x14ac:dyDescent="0.25">
      <c r="A292"/>
      <c r="B292"/>
      <c r="C292" s="30"/>
      <c r="D292"/>
      <c r="E292"/>
      <c r="F292"/>
      <c r="H292"/>
    </row>
    <row r="293" spans="1:122" s="218" customFormat="1" x14ac:dyDescent="0.25">
      <c r="A293"/>
      <c r="B293"/>
      <c r="C293" s="30"/>
      <c r="D293"/>
      <c r="E293"/>
      <c r="F293"/>
      <c r="H293"/>
    </row>
    <row r="294" spans="1:122" s="218" customFormat="1" x14ac:dyDescent="0.25">
      <c r="A294"/>
      <c r="B294"/>
      <c r="C294" s="30"/>
      <c r="D294"/>
      <c r="E294"/>
      <c r="F294"/>
      <c r="H294"/>
    </row>
    <row r="295" spans="1:122" x14ac:dyDescent="0.25">
      <c r="I295" s="92"/>
      <c r="J295" s="92"/>
      <c r="K295" s="92"/>
      <c r="L295" s="92"/>
      <c r="M295" s="92"/>
      <c r="N295" s="92"/>
      <c r="O295" s="92"/>
      <c r="P295" s="92"/>
      <c r="Q295" s="92"/>
      <c r="R295" s="92"/>
      <c r="S295" s="92"/>
      <c r="T295" s="92"/>
      <c r="U295" s="92"/>
      <c r="V295" s="92"/>
      <c r="W295" s="92"/>
      <c r="X295" s="92"/>
      <c r="Y295" s="92"/>
      <c r="Z295" s="92"/>
      <c r="AA295" s="92"/>
      <c r="AB295" s="92"/>
      <c r="AC295" s="92"/>
      <c r="AD295" s="92"/>
      <c r="AE295" s="92"/>
      <c r="AF295" s="92"/>
      <c r="AG295" s="92"/>
      <c r="AH295" s="92"/>
      <c r="AI295" s="92"/>
      <c r="AJ295" s="92"/>
      <c r="AK295" s="92"/>
      <c r="AL295" s="92"/>
      <c r="AM295" s="92"/>
      <c r="AN295" s="92"/>
      <c r="AO295" s="92"/>
      <c r="AP295" s="92"/>
      <c r="AQ295" s="92"/>
      <c r="AR295" s="92"/>
      <c r="AS295" s="92"/>
      <c r="AT295" s="92"/>
      <c r="AU295" s="92"/>
      <c r="AV295" s="92"/>
      <c r="AW295" s="92"/>
      <c r="AX295" s="92"/>
      <c r="AY295" s="92"/>
      <c r="AZ295" s="92"/>
      <c r="BA295" s="92"/>
      <c r="BB295" s="92"/>
      <c r="BC295" s="92"/>
      <c r="BD295" s="92"/>
      <c r="BE295" s="92"/>
      <c r="BF295" s="92"/>
      <c r="BG295" s="92"/>
      <c r="BH295" s="92"/>
      <c r="BI295" s="92"/>
      <c r="BJ295" s="92"/>
      <c r="BK295" s="92"/>
      <c r="BL295" s="92"/>
      <c r="BM295" s="92"/>
      <c r="BN295" s="92"/>
      <c r="BO295" s="92"/>
      <c r="BP295" s="92"/>
      <c r="BQ295" s="92"/>
      <c r="BR295" s="92"/>
      <c r="BS295" s="92"/>
      <c r="BT295" s="92"/>
      <c r="BU295" s="92"/>
      <c r="BV295" s="92"/>
      <c r="BW295" s="92"/>
      <c r="BX295" s="92"/>
      <c r="BY295" s="92"/>
      <c r="BZ295" s="92"/>
      <c r="CA295" s="92"/>
      <c r="CB295" s="92"/>
      <c r="CC295" s="92"/>
      <c r="CD295" s="92"/>
      <c r="CE295" s="92"/>
      <c r="CF295" s="92"/>
      <c r="CG295" s="92"/>
      <c r="CH295" s="92"/>
      <c r="CI295" s="92"/>
      <c r="CJ295" s="92"/>
      <c r="CK295" s="92"/>
      <c r="CL295" s="92"/>
      <c r="CM295" s="92"/>
      <c r="CN295" s="92"/>
      <c r="CO295" s="92"/>
      <c r="CP295" s="92"/>
      <c r="CQ295" s="92"/>
      <c r="CR295" s="92"/>
      <c r="CS295" s="92"/>
      <c r="CT295" s="92"/>
      <c r="CU295" s="92"/>
      <c r="CV295" s="92"/>
      <c r="CW295" s="92"/>
      <c r="CX295" s="92"/>
      <c r="CY295" s="92"/>
      <c r="CZ295" s="92"/>
      <c r="DA295" s="92"/>
      <c r="DB295" s="92"/>
      <c r="DC295" s="92"/>
      <c r="DD295" s="92"/>
      <c r="DE295" s="92"/>
      <c r="DF295" s="92"/>
      <c r="DG295" s="92"/>
      <c r="DH295" s="92"/>
      <c r="DI295" s="92"/>
      <c r="DJ295" s="92"/>
      <c r="DK295" s="92"/>
      <c r="DL295" s="92"/>
      <c r="DM295" s="92"/>
      <c r="DN295" s="92"/>
      <c r="DO295" s="92"/>
      <c r="DP295" s="92"/>
      <c r="DQ295" s="92"/>
      <c r="DR295" s="92"/>
    </row>
    <row r="297" spans="1:122" ht="17.25" customHeight="1" x14ac:dyDescent="0.25"/>
    <row r="301" spans="1:122" ht="55.5" customHeight="1" x14ac:dyDescent="0.25"/>
    <row r="303" spans="1:122" ht="18" customHeight="1" x14ac:dyDescent="0.25"/>
    <row r="304" spans="1:122" ht="18" customHeight="1" x14ac:dyDescent="0.25"/>
    <row r="314" spans="1:8" s="92" customFormat="1" x14ac:dyDescent="0.25">
      <c r="A314"/>
      <c r="B314"/>
      <c r="C314" s="30"/>
      <c r="D314"/>
      <c r="E314"/>
      <c r="F314"/>
      <c r="G314" s="218"/>
      <c r="H314"/>
    </row>
    <row r="316" spans="1:8" s="92" customFormat="1" x14ac:dyDescent="0.25">
      <c r="A316"/>
      <c r="B316"/>
      <c r="C316" s="30"/>
      <c r="D316"/>
      <c r="E316"/>
      <c r="F316"/>
      <c r="G316" s="218"/>
      <c r="H316"/>
    </row>
    <row r="317" spans="1:8" s="92" customFormat="1" x14ac:dyDescent="0.25">
      <c r="A317"/>
      <c r="B317"/>
      <c r="C317" s="30"/>
      <c r="D317"/>
      <c r="E317"/>
      <c r="F317"/>
      <c r="G317" s="218"/>
      <c r="H317"/>
    </row>
    <row r="318" spans="1:8" s="92" customFormat="1" x14ac:dyDescent="0.25">
      <c r="A318"/>
      <c r="B318"/>
      <c r="C318" s="30"/>
      <c r="D318"/>
      <c r="E318"/>
      <c r="F318"/>
      <c r="G318" s="218"/>
      <c r="H318"/>
    </row>
    <row r="319" spans="1:8" s="92" customFormat="1" x14ac:dyDescent="0.25">
      <c r="A319"/>
      <c r="B319"/>
      <c r="C319" s="30"/>
      <c r="D319"/>
      <c r="E319"/>
      <c r="F319"/>
      <c r="G319" s="218"/>
      <c r="H319"/>
    </row>
  </sheetData>
  <mergeCells count="14">
    <mergeCell ref="A2:G2"/>
    <mergeCell ref="D274:F274"/>
    <mergeCell ref="D280:F280"/>
    <mergeCell ref="D281:F281"/>
    <mergeCell ref="B5:B6"/>
    <mergeCell ref="D5:D6"/>
    <mergeCell ref="F5:G5"/>
    <mergeCell ref="A4:G4"/>
    <mergeCell ref="A3:G3"/>
    <mergeCell ref="B8:G8"/>
    <mergeCell ref="B33:G33"/>
    <mergeCell ref="B108:G108"/>
    <mergeCell ref="B220:G220"/>
    <mergeCell ref="B244:G244"/>
  </mergeCells>
  <printOptions horizontalCentered="1"/>
  <pageMargins left="0.7" right="0.7" top="0.75" bottom="0.75" header="0.3" footer="0.3"/>
  <pageSetup paperSize="9" scale="63" fitToHeight="0" orientation="portrait" r:id="rId1"/>
  <rowBreaks count="7" manualBreakCount="7">
    <brk id="32" max="6" man="1"/>
    <brk id="97" max="6" man="1"/>
    <brk id="107" max="6" man="1"/>
    <brk id="127" max="6" man="1"/>
    <brk id="219" max="6" man="1"/>
    <brk id="238" max="6" man="1"/>
    <brk id="254" max="6" man="1"/>
  </rowBreaks>
  <colBreaks count="1" manualBreakCount="1">
    <brk id="7" max="8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2025-10-29T09:39:21Z</dcterms:modified>
</cp:coreProperties>
</file>